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説明" sheetId="1" r:id="rId1"/>
    <sheet name="スカウト" sheetId="2" r:id="rId2"/>
    <sheet name="指導者" sheetId="3" r:id="rId3"/>
    <sheet name="団総括表" sheetId="4" r:id="rId4"/>
    <sheet name="GHQ業務" sheetId="5" r:id="rId5"/>
    <sheet name="市町村" sheetId="6" state="hidden" r:id="rId6"/>
    <sheet name="年齢計算" sheetId="7" state="hidden" r:id="rId7"/>
  </sheets>
  <definedNames>
    <definedName name="g_date">'年齢計算'!$B$2</definedName>
    <definedName name="grade">'年齢計算'!$A$7:$B$18</definedName>
    <definedName name="h_date">'年齢計算'!$B$3</definedName>
    <definedName name="m_date">'年齢計算'!$B$1</definedName>
    <definedName name="_xlnm.Print_Area" localSheetId="2">'指導者'!$A$1:$AE$25</definedName>
    <definedName name="愛知県">'市町村'!$A$2:$A$55</definedName>
    <definedName name="岐阜県">'市町村'!$B$2:$B$55</definedName>
    <definedName name="県名">'市町村'!$A$1:$D$1</definedName>
    <definedName name="三重県">'市町村'!$C$2:$C$55</definedName>
    <definedName name="市町村名">'市町村'!$A$1:$D$55</definedName>
    <definedName name="静岡県">'市町村'!$D$2:$D$48</definedName>
  </definedNames>
  <calcPr fullCalcOnLoad="1"/>
</workbook>
</file>

<file path=xl/comments2.xml><?xml version="1.0" encoding="utf-8"?>
<comments xmlns="http://schemas.openxmlformats.org/spreadsheetml/2006/main">
  <authors>
    <author>Hayashi</author>
  </authors>
  <commentList>
    <comment ref="K9" authorId="0">
      <text>
        <r>
          <rPr>
            <sz val="9"/>
            <rFont val="ＭＳ Ｐゴシック"/>
            <family val="3"/>
          </rPr>
          <t>自動で入力されますが、誤っている場合は手入力で修正してください。</t>
        </r>
      </text>
    </comment>
    <comment ref="Q9" authorId="0">
      <text>
        <r>
          <rPr>
            <sz val="9"/>
            <rFont val="ＭＳ Ｐゴシック"/>
            <family val="3"/>
          </rPr>
          <t>令和２年７月１日時点での学年です。
生年月日を入力すると自動で入力されます。
誤っている場合は手入力で修正してください。</t>
        </r>
      </text>
    </comment>
    <comment ref="G9" authorId="0">
      <text>
        <r>
          <rPr>
            <sz val="9"/>
            <rFont val="ＭＳ Ｐゴシック"/>
            <family val="3"/>
          </rPr>
          <t>氏名の間にスペース（全角）</t>
        </r>
      </text>
    </comment>
    <comment ref="O9" authorId="0">
      <text>
        <r>
          <rPr>
            <sz val="9"/>
            <rFont val="ＭＳ Ｐゴシック"/>
            <family val="3"/>
          </rPr>
          <t>西暦で、半角、区切りは/です。</t>
        </r>
      </text>
    </comment>
    <comment ref="R9" authorId="0">
      <text>
        <r>
          <rPr>
            <sz val="9"/>
            <rFont val="ＭＳ Ｐゴシック"/>
            <family val="3"/>
          </rPr>
          <t>県名がないときは、
手で入力する。</t>
        </r>
      </text>
    </comment>
    <comment ref="T9" authorId="0">
      <text>
        <r>
          <rPr>
            <sz val="9"/>
            <rFont val="ＭＳ Ｐゴシック"/>
            <family val="3"/>
          </rPr>
          <t>市町村名がないときは、
手で入力する。</t>
        </r>
      </text>
    </comment>
    <comment ref="N9" authorId="0">
      <text>
        <r>
          <rPr>
            <sz val="9"/>
            <rFont val="ＭＳ Ｐゴシック"/>
            <family val="3"/>
          </rPr>
          <t>男　女</t>
        </r>
      </text>
    </comment>
    <comment ref="D9" authorId="0">
      <text>
        <r>
          <rPr>
            <sz val="9"/>
            <rFont val="ＭＳ Ｐゴシック"/>
            <family val="3"/>
          </rPr>
          <t>半角数字で入力する。</t>
        </r>
      </text>
    </comment>
    <comment ref="B9" authorId="0">
      <text>
        <r>
          <rPr>
            <sz val="9"/>
            <rFont val="ＭＳ Ｐゴシック"/>
            <family val="3"/>
          </rPr>
          <t>BS
VS</t>
        </r>
      </text>
    </comment>
    <comment ref="P7" authorId="0">
      <text>
        <r>
          <rPr>
            <sz val="9"/>
            <rFont val="ＭＳ Ｐゴシック"/>
            <family val="3"/>
          </rPr>
          <t>すべて全角で入力する。
例）ふれあい第１団</t>
        </r>
      </text>
    </comment>
  </commentList>
</comments>
</file>

<file path=xl/comments3.xml><?xml version="1.0" encoding="utf-8"?>
<comments xmlns="http://schemas.openxmlformats.org/spreadsheetml/2006/main">
  <authors>
    <author>Hayashi</author>
  </authors>
  <commentList>
    <comment ref="AB12" authorId="0">
      <text>
        <r>
          <rPr>
            <b/>
            <sz val="9"/>
            <rFont val="ＭＳ Ｐゴシック"/>
            <family val="3"/>
          </rPr>
          <t>GHQ:</t>
        </r>
        <r>
          <rPr>
            <sz val="9"/>
            <rFont val="ＭＳ Ｐゴシック"/>
            <family val="3"/>
          </rPr>
          <t xml:space="preserve">
1 野営管理部
2 施設資材部
3 配給部
4 輸送部
5 全体プログラム部
6 場内プログラム部
7 場外プログラム部
8 総務部
9 救護部
10 その他</t>
        </r>
      </text>
    </comment>
    <comment ref="E11" authorId="0">
      <text>
        <r>
          <rPr>
            <sz val="9"/>
            <rFont val="ＭＳ Ｐゴシック"/>
            <family val="3"/>
          </rPr>
          <t>氏名の間にスペース（全角）</t>
        </r>
      </text>
    </comment>
    <comment ref="I11" authorId="0">
      <text>
        <r>
          <rPr>
            <sz val="9"/>
            <rFont val="ＭＳ Ｐゴシック"/>
            <family val="3"/>
          </rPr>
          <t>自動で入力されますが、誤っている場合は手入力で修正してください。</t>
        </r>
      </text>
    </comment>
    <comment ref="P11" authorId="0">
      <text>
        <r>
          <rPr>
            <sz val="9"/>
            <rFont val="ＭＳ Ｐゴシック"/>
            <family val="3"/>
          </rPr>
          <t>令和２年７月１日時点での年齢です。
生年月日を入力すると自動で入力されます。
誤っている場合は手入力で修正してください。</t>
        </r>
      </text>
    </comment>
    <comment ref="M11" authorId="0">
      <text>
        <r>
          <rPr>
            <sz val="9"/>
            <rFont val="ＭＳ Ｐゴシック"/>
            <family val="3"/>
          </rPr>
          <t>西暦で、半角、区切りは/です。</t>
        </r>
      </text>
    </comment>
    <comment ref="AE12" authorId="0">
      <text>
        <r>
          <rPr>
            <sz val="9"/>
            <rFont val="ＭＳ Ｐゴシック"/>
            <family val="3"/>
          </rPr>
          <t>大会には参加するが、
希望奉仕部門は、まだ未定です。</t>
        </r>
      </text>
    </comment>
    <comment ref="Q11" authorId="0">
      <text>
        <r>
          <rPr>
            <sz val="9"/>
            <rFont val="ＭＳ Ｐゴシック"/>
            <family val="3"/>
          </rPr>
          <t>県名がないときは、
手で入力する。</t>
        </r>
      </text>
    </comment>
    <comment ref="S11" authorId="0">
      <text>
        <r>
          <rPr>
            <sz val="9"/>
            <rFont val="ＭＳ Ｐゴシック"/>
            <family val="3"/>
          </rPr>
          <t>市町村名がないときは、
手で入力する。</t>
        </r>
      </text>
    </comment>
    <comment ref="B11" authorId="0">
      <text>
        <r>
          <rPr>
            <sz val="9"/>
            <rFont val="ＭＳ Ｐゴシック"/>
            <family val="3"/>
          </rPr>
          <t>半角数字で入力する。</t>
        </r>
      </text>
    </comment>
    <comment ref="L11" authorId="0">
      <text>
        <r>
          <rPr>
            <sz val="9"/>
            <rFont val="ＭＳ Ｐゴシック"/>
            <family val="3"/>
          </rPr>
          <t>男　女</t>
        </r>
      </text>
    </comment>
    <comment ref="V9" authorId="0">
      <text>
        <r>
          <rPr>
            <sz val="9"/>
            <rFont val="ＭＳ Ｐゴシック"/>
            <family val="3"/>
          </rPr>
          <t>すべて全角で入力する。
例）ふれあい第１団</t>
        </r>
      </text>
    </comment>
  </commentList>
</comments>
</file>

<file path=xl/comments4.xml><?xml version="1.0" encoding="utf-8"?>
<comments xmlns="http://schemas.openxmlformats.org/spreadsheetml/2006/main">
  <authors>
    <author>Hayashi</author>
  </authors>
  <commentList>
    <comment ref="K19" authorId="0">
      <text>
        <r>
          <rPr>
            <sz val="9"/>
            <rFont val="ＭＳ Ｐゴシック"/>
            <family val="3"/>
          </rPr>
          <t>自動計算されますが、
必ずそれぞれの数を
確認してください。</t>
        </r>
      </text>
    </comment>
    <comment ref="K23" authorId="0">
      <text>
        <r>
          <rPr>
            <sz val="9"/>
            <rFont val="ＭＳ Ｐゴシック"/>
            <family val="3"/>
          </rPr>
          <t>自動計算されますが、
必ずそれぞれの数を
確認してください。</t>
        </r>
      </text>
    </comment>
    <comment ref="L8" authorId="0">
      <text>
        <r>
          <rPr>
            <sz val="9"/>
            <rFont val="ＭＳ Ｐゴシック"/>
            <family val="3"/>
          </rPr>
          <t>すべて全角で入力する。
例）ふれあい第１団</t>
        </r>
      </text>
    </comment>
  </commentList>
</comments>
</file>

<file path=xl/sharedStrings.xml><?xml version="1.0" encoding="utf-8"?>
<sst xmlns="http://schemas.openxmlformats.org/spreadsheetml/2006/main" count="381" uniqueCount="295">
  <si>
    <t>派遣隊</t>
  </si>
  <si>
    <t>※備考</t>
  </si>
  <si>
    <t>報告者名</t>
  </si>
  <si>
    <t>　　標記について、下記のとおりに参加予約金及び参加予定申込書を添えて申込します。</t>
  </si>
  <si>
    <t>ＳＨＱ</t>
  </si>
  <si>
    <t>ＧＨＱ</t>
  </si>
  <si>
    <t>Ａ－３</t>
  </si>
  <si>
    <t>団⇒　地区　　提出用</t>
  </si>
  <si>
    <t>　地区代表者　御中</t>
  </si>
  <si>
    <t>団名</t>
  </si>
  <si>
    <t>団</t>
  </si>
  <si>
    <t>スカウト</t>
  </si>
  <si>
    <t>指導者</t>
  </si>
  <si>
    <t>合　計</t>
  </si>
  <si>
    <t>総合計</t>
  </si>
  <si>
    <t>男</t>
  </si>
  <si>
    <t>女</t>
  </si>
  <si>
    <t>本部要員</t>
  </si>
  <si>
    <t>未定者</t>
  </si>
  <si>
    <t>×</t>
  </si>
  <si>
    <t>＝</t>
  </si>
  <si>
    <t>円</t>
  </si>
  <si>
    <t>別途、各団ごとの参加予定申込書Ａ－１、Ａ－２を添付してください。</t>
  </si>
  <si>
    <t>総合計人数</t>
  </si>
  <si>
    <t>Ａ－１</t>
  </si>
  <si>
    <t>団⇒　地区⇒　県連盟　　提出用</t>
  </si>
  <si>
    <t>地区代表者　御中</t>
  </si>
  <si>
    <t>県連盟名</t>
  </si>
  <si>
    <t>連盟</t>
  </si>
  <si>
    <t>地区名</t>
  </si>
  <si>
    <t>地区</t>
  </si>
  <si>
    <t>団名</t>
  </si>
  <si>
    <t>Ｎｏ</t>
  </si>
  <si>
    <t>所属隊</t>
  </si>
  <si>
    <t>加盟員Ｎｏ</t>
  </si>
  <si>
    <t>氏　　　名</t>
  </si>
  <si>
    <t>フリガナ</t>
  </si>
  <si>
    <t>フリガナ</t>
  </si>
  <si>
    <t>性別</t>
  </si>
  <si>
    <t>生年月日</t>
  </si>
  <si>
    <t>学年</t>
  </si>
  <si>
    <t>県名</t>
  </si>
  <si>
    <t>市町村名</t>
  </si>
  <si>
    <t>例</t>
  </si>
  <si>
    <t>Ａ－２</t>
  </si>
  <si>
    <t>団⇒　地区⇒　県連盟　　提出用</t>
  </si>
  <si>
    <t>地区代表者　御中</t>
  </si>
  <si>
    <t>団　名</t>
  </si>
  <si>
    <t>生年月日</t>
  </si>
  <si>
    <t>年齢</t>
  </si>
  <si>
    <t>希望奉仕部門に○を付ける。ＧＨＱは希望部署名を明記</t>
  </si>
  <si>
    <t>ＳＨＱ</t>
  </si>
  <si>
    <t>ＧＨＱ希望部署
(左から第１、２、３希望)</t>
  </si>
  <si>
    <t>愛知県</t>
  </si>
  <si>
    <t>岐阜県</t>
  </si>
  <si>
    <t>三重県</t>
  </si>
  <si>
    <t>静岡県</t>
  </si>
  <si>
    <t>愛西市</t>
  </si>
  <si>
    <t>恵那市</t>
  </si>
  <si>
    <t>伊賀市</t>
  </si>
  <si>
    <t>熱海市</t>
  </si>
  <si>
    <t>あま市</t>
  </si>
  <si>
    <t>大垣市</t>
  </si>
  <si>
    <t>伊勢市</t>
  </si>
  <si>
    <t>伊豆市</t>
  </si>
  <si>
    <t>安城市</t>
  </si>
  <si>
    <t>海津市</t>
  </si>
  <si>
    <t>いなべ市</t>
  </si>
  <si>
    <t>伊豆の国市</t>
  </si>
  <si>
    <t>一宮市</t>
  </si>
  <si>
    <t>各務原市</t>
  </si>
  <si>
    <t>尾鷲市</t>
  </si>
  <si>
    <t>伊東市</t>
  </si>
  <si>
    <t>稲沢市</t>
  </si>
  <si>
    <t>可児市</t>
  </si>
  <si>
    <t>亀山市</t>
  </si>
  <si>
    <t>磐田市</t>
  </si>
  <si>
    <t>犬山市</t>
  </si>
  <si>
    <t>岐阜市</t>
  </si>
  <si>
    <t>熊野市</t>
  </si>
  <si>
    <t>御前崎市</t>
  </si>
  <si>
    <t>岩倉市</t>
  </si>
  <si>
    <t>郡上市</t>
  </si>
  <si>
    <t>桑名市</t>
  </si>
  <si>
    <t>掛川市</t>
  </si>
  <si>
    <t>大府市</t>
  </si>
  <si>
    <t>下呂市</t>
  </si>
  <si>
    <t>志摩市</t>
  </si>
  <si>
    <t>菊川市</t>
  </si>
  <si>
    <t>岡崎市</t>
  </si>
  <si>
    <t>関市</t>
  </si>
  <si>
    <t>鈴鹿市</t>
  </si>
  <si>
    <t>湖西市</t>
  </si>
  <si>
    <t>尾張旭市</t>
  </si>
  <si>
    <t>高山市</t>
  </si>
  <si>
    <t>津市</t>
  </si>
  <si>
    <t>御殿場市</t>
  </si>
  <si>
    <t>春日井市</t>
  </si>
  <si>
    <t>多治見市</t>
  </si>
  <si>
    <t>鳥羽市</t>
  </si>
  <si>
    <t>静岡市</t>
  </si>
  <si>
    <t>蒲郡市</t>
  </si>
  <si>
    <t>土岐市</t>
  </si>
  <si>
    <t>名張市</t>
  </si>
  <si>
    <t>島田市</t>
  </si>
  <si>
    <t>刈谷市</t>
  </si>
  <si>
    <t>中津川市</t>
  </si>
  <si>
    <t>松阪市</t>
  </si>
  <si>
    <t>下田市</t>
  </si>
  <si>
    <t>北名古屋市</t>
  </si>
  <si>
    <t>羽島市</t>
  </si>
  <si>
    <t>四日市市</t>
  </si>
  <si>
    <t>裾野市</t>
  </si>
  <si>
    <t>清須市</t>
  </si>
  <si>
    <t>飛騨市</t>
  </si>
  <si>
    <t>朝日町</t>
  </si>
  <si>
    <t>沼津市</t>
  </si>
  <si>
    <t>江南市</t>
  </si>
  <si>
    <t>瑞浪市</t>
  </si>
  <si>
    <t>大台町</t>
  </si>
  <si>
    <t>浜松市</t>
  </si>
  <si>
    <t>小牧市</t>
  </si>
  <si>
    <t>瑞穂市</t>
  </si>
  <si>
    <t>川越町</t>
  </si>
  <si>
    <t>袋井市</t>
  </si>
  <si>
    <t>新城市</t>
  </si>
  <si>
    <t>美濃加茂市</t>
  </si>
  <si>
    <t>木曽岬町</t>
  </si>
  <si>
    <t>藤枝市</t>
  </si>
  <si>
    <t>瀬戸市</t>
  </si>
  <si>
    <t>美濃市</t>
  </si>
  <si>
    <t>紀宝町</t>
  </si>
  <si>
    <t>富士市</t>
  </si>
  <si>
    <t>高浜市</t>
  </si>
  <si>
    <t>本巣市</t>
  </si>
  <si>
    <t>紀北町</t>
  </si>
  <si>
    <t>富士宮市</t>
  </si>
  <si>
    <t>田原市</t>
  </si>
  <si>
    <t>山県市</t>
  </si>
  <si>
    <t>菰野町</t>
  </si>
  <si>
    <t>牧之原市</t>
  </si>
  <si>
    <t>知多市</t>
  </si>
  <si>
    <t>安八町</t>
  </si>
  <si>
    <t>大紀町</t>
  </si>
  <si>
    <t>三島市</t>
  </si>
  <si>
    <t>知立市</t>
  </si>
  <si>
    <t>池田町</t>
  </si>
  <si>
    <t>多気町</t>
  </si>
  <si>
    <t>焼津市</t>
  </si>
  <si>
    <t>津島市</t>
  </si>
  <si>
    <t>揖斐川町</t>
  </si>
  <si>
    <t>玉城町</t>
  </si>
  <si>
    <t>小山町</t>
  </si>
  <si>
    <t>東海市</t>
  </si>
  <si>
    <t>大野町</t>
  </si>
  <si>
    <t>東員町</t>
  </si>
  <si>
    <t>河津町</t>
  </si>
  <si>
    <t>常滑市</t>
  </si>
  <si>
    <t>笠松町</t>
  </si>
  <si>
    <t>南伊勢町</t>
  </si>
  <si>
    <t>川根本町</t>
  </si>
  <si>
    <t>豊明市</t>
  </si>
  <si>
    <t>川辺町</t>
  </si>
  <si>
    <t>御浜町</t>
  </si>
  <si>
    <t>函南町</t>
  </si>
  <si>
    <t>豊川市</t>
  </si>
  <si>
    <t>北方町</t>
  </si>
  <si>
    <t>明和町</t>
  </si>
  <si>
    <t>清水町</t>
  </si>
  <si>
    <t>豊田市</t>
  </si>
  <si>
    <t>岐南町</t>
  </si>
  <si>
    <t>度会町</t>
  </si>
  <si>
    <t>長泉町</t>
  </si>
  <si>
    <t>豊橋市</t>
  </si>
  <si>
    <t>神戸町</t>
  </si>
  <si>
    <t>西伊豆町</t>
  </si>
  <si>
    <t>長久手市</t>
  </si>
  <si>
    <t>坂祝町</t>
  </si>
  <si>
    <t>東伊豆町</t>
  </si>
  <si>
    <t>名古屋市</t>
  </si>
  <si>
    <t>白川町</t>
  </si>
  <si>
    <t>松崎町</t>
  </si>
  <si>
    <t>西尾市</t>
  </si>
  <si>
    <t>白川村</t>
  </si>
  <si>
    <t>南伊豆町</t>
  </si>
  <si>
    <t>日進市</t>
  </si>
  <si>
    <t>関ケ原町</t>
  </si>
  <si>
    <t>森町</t>
  </si>
  <si>
    <t>半田市</t>
  </si>
  <si>
    <t>垂井町</t>
  </si>
  <si>
    <t>吉田町</t>
  </si>
  <si>
    <t>碧南市</t>
  </si>
  <si>
    <t>富加町</t>
  </si>
  <si>
    <t>みよし市</t>
  </si>
  <si>
    <t>東白川村</t>
  </si>
  <si>
    <t>弥富市</t>
  </si>
  <si>
    <t>七宗町</t>
  </si>
  <si>
    <t>阿久比町</t>
  </si>
  <si>
    <t>御嵩町</t>
  </si>
  <si>
    <t>大口町</t>
  </si>
  <si>
    <t>八百津町</t>
  </si>
  <si>
    <t>大治町</t>
  </si>
  <si>
    <t>養老町</t>
  </si>
  <si>
    <t>蟹江町</t>
  </si>
  <si>
    <t>輪之内町</t>
  </si>
  <si>
    <t>幸田町</t>
  </si>
  <si>
    <t>設楽町</t>
  </si>
  <si>
    <t>武豊町</t>
  </si>
  <si>
    <t>東栄町</t>
  </si>
  <si>
    <t>東郷町</t>
  </si>
  <si>
    <t>飛島村</t>
  </si>
  <si>
    <t>豊根村</t>
  </si>
  <si>
    <t>豊山町</t>
  </si>
  <si>
    <t>東浦町</t>
  </si>
  <si>
    <t>扶桑町</t>
  </si>
  <si>
    <t>南知多町</t>
  </si>
  <si>
    <t>美浜町</t>
  </si>
  <si>
    <t>大会日</t>
  </si>
  <si>
    <t>m_date</t>
  </si>
  <si>
    <t>学年基準日</t>
  </si>
  <si>
    <t>g_date</t>
  </si>
  <si>
    <t>高校生以上</t>
  </si>
  <si>
    <t>h_date</t>
  </si>
  <si>
    <t>grade</t>
  </si>
  <si>
    <t>年齢</t>
  </si>
  <si>
    <t>学年</t>
  </si>
  <si>
    <t>未就学児</t>
  </si>
  <si>
    <t>小1</t>
  </si>
  <si>
    <t>小2</t>
  </si>
  <si>
    <t>小3</t>
  </si>
  <si>
    <t>小4</t>
  </si>
  <si>
    <t>小5</t>
  </si>
  <si>
    <t>小6</t>
  </si>
  <si>
    <t>中1</t>
  </si>
  <si>
    <t>中2</t>
  </si>
  <si>
    <t>中3</t>
  </si>
  <si>
    <t>未定</t>
  </si>
  <si>
    <t>・なお、ＶＳにつきましては、原隊での上級班長等又はＳＣ奉仕隊での参加が想定されます。</t>
  </si>
  <si>
    <t>＊奉仕希望部署は、別添の大会本部各部所掌業務を参考にして、部の番号を記載願います。</t>
  </si>
  <si>
    <t>・県市町村名は高山市への申請に必要ですので記入をしてください。</t>
  </si>
  <si>
    <t>・この団総括表に団の参加予定人数を明記して、予約金とＡ－１、Ａ－２</t>
  </si>
  <si>
    <t>と一緒に地区の担当者へ提出してください。</t>
  </si>
  <si>
    <t>・指定の必要事項を記入してください。希望奉仕部門がありましたら○を付けてください。</t>
  </si>
  <si>
    <t>ＧＨＱを選択された方は、希望奉仕部署名を第一希望から第三希望まで記載ください。</t>
  </si>
  <si>
    <t>（なお、奉仕部署が決まっている方は第一希望だけで結構です。）</t>
  </si>
  <si>
    <t>野営管理部</t>
  </si>
  <si>
    <t>輸送部</t>
  </si>
  <si>
    <t>全体プログラム部</t>
  </si>
  <si>
    <t>場内プログラム部</t>
  </si>
  <si>
    <t>場外プログラム部</t>
  </si>
  <si>
    <t>総務部</t>
  </si>
  <si>
    <t>救護部</t>
  </si>
  <si>
    <t>部　名</t>
  </si>
  <si>
    <t>業　務　内　容</t>
  </si>
  <si>
    <t>・参加者の入退場の確認
・参加者の安全管理と安全管理ハンドブックの作成
・廃棄物の処理及び環境衛生の確保
・「指導者の手引き」の作成</t>
  </si>
  <si>
    <t>施設資材部</t>
  </si>
  <si>
    <t>・会場設計及び大会本部が準備する施設の設営と撤去
・通信会社の臨時中継局の設置交渉
・中央広場の管理と運営</t>
  </si>
  <si>
    <t>配給部</t>
  </si>
  <si>
    <t>・参加者への食料及び炊事用燃料の提供
・本部食堂の手配と運営</t>
  </si>
  <si>
    <t>・場外プログラムバスの運営
・駐車場の管理と運営</t>
  </si>
  <si>
    <t>・開会式、大営火、閉会式の計画と運営
・宗教行事の計画と運営及び信仰の奨励
・アリーナの管理と運営</t>
  </si>
  <si>
    <t>・会場内で行われるプログラムの計画と運営
・カブビーバーデーの計画と運営
・スカウト情報ベースの計画と運営</t>
  </si>
  <si>
    <t>・会場外で行われるプログラムの計画と運営
・場外プログラムバスの手配</t>
  </si>
  <si>
    <t>・大会本部の運営
・来賓の受け入れ
・大会前の広報、大会期間中の情報発信及び大会記録写真集の製作
・需品売店の管理と運営
・「プログラムガイドブック」及び「活動奨励賞」の作成</t>
  </si>
  <si>
    <t>・救護所の管理と運営</t>
  </si>
  <si>
    <t>BS</t>
  </si>
  <si>
    <t>男</t>
  </si>
  <si>
    <t>○</t>
  </si>
  <si>
    <t>連盟</t>
  </si>
  <si>
    <t>↑</t>
  </si>
  <si>
    <t>※ファイル名の（）の中を団名に直して保存してください。</t>
  </si>
  <si>
    <t>3ＴＣ「参加予定」申込について（団用）</t>
  </si>
  <si>
    <t>Ａ－１　3ＴＣ「参加予定」申込書（スカウト用）</t>
  </si>
  <si>
    <t>・必要事項を記入してください。学年は令和２年７月１日時点での学年です。</t>
  </si>
  <si>
    <t>Ａ－２　3ＴＣ「参加予定」申込書（指導者用）</t>
  </si>
  <si>
    <t>・年齢は令和2年７月１日時点の年齢です。</t>
  </si>
  <si>
    <t>Ａ－３　3ＴＣ「参加予定」申込書（団総括表）</t>
  </si>
  <si>
    <t>例）3TC申込書団用（ふれあい１団）.xls</t>
  </si>
  <si>
    <t>令和元年　　　月　　　　日</t>
  </si>
  <si>
    <t>令和元年　　　月　　　日</t>
  </si>
  <si>
    <t>3ＴＣ「参加予定」申込　（団総括表）</t>
  </si>
  <si>
    <t>第3回東海４県連盟合同野営大会GHQ所掌業務</t>
  </si>
  <si>
    <t>起算日</t>
  </si>
  <si>
    <t>静岡　花子</t>
  </si>
  <si>
    <t>シズオカ　ハナコ</t>
  </si>
  <si>
    <t>5，０００円</t>
  </si>
  <si>
    <t>金額は参加者１名5，０００円です。</t>
  </si>
  <si>
    <t>番号</t>
  </si>
  <si>
    <t>3ＴＣ　「参加予定」　申込書　　（ボーイスカウト・ベンチャースカウト用）</t>
  </si>
  <si>
    <t>１個班でも隊として参加できます。参加者の少ない隊は地区で混成隊を編成し参加願います。</t>
  </si>
  <si>
    <t>参加隊</t>
  </si>
  <si>
    <t>静岡　太郎</t>
  </si>
  <si>
    <t>シズオカ　タロウ</t>
  </si>
  <si>
    <t>とく</t>
  </si>
  <si>
    <t>3ＴＣ「参加予定」　申込書　　（指導者用・GHQ・SHQ・参加隊）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</si>
</sst>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 &quot;名&quot;"/>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0_ "/>
  </numFmts>
  <fonts count="63">
    <font>
      <sz val="11"/>
      <color theme="1"/>
      <name val="Calibri"/>
      <family val="3"/>
    </font>
    <font>
      <sz val="11"/>
      <color indexed="8"/>
      <name val="ＭＳ Ｐゴシック"/>
      <family val="3"/>
    </font>
    <font>
      <sz val="6"/>
      <name val="ＭＳ Ｐゴシック"/>
      <family val="3"/>
    </font>
    <font>
      <sz val="14"/>
      <color indexed="8"/>
      <name val="ＭＳ Ｐ明朝"/>
      <family val="1"/>
    </font>
    <font>
      <sz val="11"/>
      <name val="ＭＳ Ｐゴシック"/>
      <family val="3"/>
    </font>
    <font>
      <sz val="10"/>
      <name val="ＭＳ Ｐ明朝"/>
      <family val="1"/>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8"/>
      <color indexed="8"/>
      <name val="ＭＳ Ｐ明朝"/>
      <family val="1"/>
    </font>
    <font>
      <sz val="16"/>
      <color indexed="8"/>
      <name val="ＭＳ Ｐ明朝"/>
      <family val="1"/>
    </font>
    <font>
      <sz val="10"/>
      <color indexed="8"/>
      <name val="ＭＳ Ｐ明朝"/>
      <family val="1"/>
    </font>
    <font>
      <sz val="12"/>
      <color indexed="8"/>
      <name val="ＭＳ Ｐ明朝"/>
      <family val="1"/>
    </font>
    <font>
      <sz val="14"/>
      <color indexed="8"/>
      <name val="ＭＳ Ｐゴシック"/>
      <family val="3"/>
    </font>
    <font>
      <sz val="9"/>
      <color indexed="8"/>
      <name val="ＭＳ Ｐ明朝"/>
      <family val="1"/>
    </font>
    <font>
      <sz val="8"/>
      <color indexed="8"/>
      <name val="ＭＳ Ｐ明朝"/>
      <family val="1"/>
    </font>
    <font>
      <sz val="10"/>
      <color indexed="10"/>
      <name val="ＭＳ Ｐ明朝"/>
      <family val="1"/>
    </font>
    <font>
      <b/>
      <sz val="2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4"/>
      <color theme="1"/>
      <name val="ＭＳ Ｐ明朝"/>
      <family val="1"/>
    </font>
    <font>
      <sz val="18"/>
      <color theme="1"/>
      <name val="ＭＳ Ｐ明朝"/>
      <family val="1"/>
    </font>
    <font>
      <sz val="16"/>
      <color theme="1"/>
      <name val="ＭＳ Ｐ明朝"/>
      <family val="1"/>
    </font>
    <font>
      <sz val="10"/>
      <color theme="1"/>
      <name val="ＭＳ Ｐ明朝"/>
      <family val="1"/>
    </font>
    <font>
      <sz val="12"/>
      <color theme="1"/>
      <name val="ＭＳ Ｐ明朝"/>
      <family val="1"/>
    </font>
    <font>
      <sz val="14"/>
      <color theme="1"/>
      <name val="Calibri"/>
      <family val="3"/>
    </font>
    <font>
      <sz val="9"/>
      <color theme="1"/>
      <name val="ＭＳ Ｐ明朝"/>
      <family val="1"/>
    </font>
    <font>
      <sz val="10"/>
      <color rgb="FFFF0000"/>
      <name val="ＭＳ Ｐ明朝"/>
      <family val="1"/>
    </font>
    <font>
      <b/>
      <sz val="20"/>
      <color theme="1"/>
      <name val="ＭＳ Ｐ明朝"/>
      <family val="1"/>
    </font>
    <font>
      <sz val="8"/>
      <color theme="1"/>
      <name val="ＭＳ Ｐ明朝"/>
      <family val="1"/>
    </font>
    <font>
      <sz val="14"/>
      <color theme="1"/>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dotted"/>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dotted"/>
      <top style="thin"/>
      <bottom style="thin"/>
    </border>
    <border>
      <left style="dotted"/>
      <right>
        <color indexed="63"/>
      </right>
      <top style="thin"/>
      <bottom style="thin"/>
    </border>
    <border>
      <left>
        <color indexed="63"/>
      </left>
      <right style="hair"/>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49" fillId="32" borderId="0" applyNumberFormat="0" applyBorder="0" applyAlignment="0" applyProtection="0"/>
  </cellStyleXfs>
  <cellXfs count="112">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right"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2" fillId="0" borderId="0" xfId="0" applyFont="1" applyAlignment="1">
      <alignment horizontal="center" vertical="center"/>
    </xf>
    <xf numFmtId="0" fontId="50" fillId="0" borderId="0" xfId="0" applyFont="1" applyAlignment="1">
      <alignment horizontal="right" vertical="center"/>
    </xf>
    <xf numFmtId="0" fontId="53" fillId="0" borderId="0" xfId="0" applyFont="1" applyAlignment="1">
      <alignment horizontal="center" vertical="center"/>
    </xf>
    <xf numFmtId="0" fontId="50" fillId="0" borderId="0" xfId="0" applyFont="1" applyBorder="1" applyAlignment="1">
      <alignment vertical="center"/>
    </xf>
    <xf numFmtId="0" fontId="53" fillId="0" borderId="0" xfId="0" applyFont="1" applyAlignment="1" quotePrefix="1">
      <alignment vertical="center"/>
    </xf>
    <xf numFmtId="0" fontId="53" fillId="0" borderId="0" xfId="0" applyFont="1" applyAlignment="1">
      <alignment horizontal="center" vertical="center"/>
    </xf>
    <xf numFmtId="0" fontId="50"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horizontal="right"/>
    </xf>
    <xf numFmtId="0" fontId="54" fillId="0" borderId="11" xfId="0" applyFont="1" applyBorder="1" applyAlignment="1">
      <alignment horizontal="center" vertical="center"/>
    </xf>
    <xf numFmtId="0" fontId="4" fillId="0" borderId="0" xfId="60">
      <alignment/>
      <protection/>
    </xf>
    <xf numFmtId="14" fontId="4" fillId="0" borderId="0" xfId="60" applyNumberFormat="1" applyProtection="1">
      <alignment/>
      <protection locked="0"/>
    </xf>
    <xf numFmtId="14" fontId="4" fillId="0" borderId="0" xfId="60" applyNumberFormat="1">
      <alignment/>
      <protection/>
    </xf>
    <xf numFmtId="14" fontId="0" fillId="0" borderId="0" xfId="0" applyNumberFormat="1" applyAlignment="1">
      <alignment vertical="center"/>
    </xf>
    <xf numFmtId="0" fontId="54" fillId="0" borderId="12" xfId="0" applyFont="1" applyBorder="1" applyAlignment="1">
      <alignment horizontal="center" vertical="center"/>
    </xf>
    <xf numFmtId="0" fontId="5" fillId="0" borderId="10" xfId="0" applyFont="1" applyBorder="1" applyAlignment="1">
      <alignment horizontal="center" vertical="center"/>
    </xf>
    <xf numFmtId="0" fontId="50"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vertical="center"/>
    </xf>
    <xf numFmtId="0" fontId="55" fillId="0" borderId="10" xfId="0" applyFont="1" applyBorder="1" applyAlignment="1">
      <alignment vertical="center" wrapText="1"/>
    </xf>
    <xf numFmtId="0" fontId="55" fillId="0" borderId="0" xfId="0" applyFont="1" applyAlignment="1">
      <alignment vertical="center"/>
    </xf>
    <xf numFmtId="0" fontId="56" fillId="0" borderId="0" xfId="0" applyFont="1" applyAlignment="1">
      <alignment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4" fillId="0" borderId="10" xfId="0" applyFont="1" applyBorder="1" applyAlignment="1">
      <alignment horizontal="center" vertical="center"/>
    </xf>
    <xf numFmtId="0" fontId="50" fillId="0" borderId="10" xfId="0" applyFont="1" applyBorder="1" applyAlignment="1">
      <alignment horizontal="center" vertical="center"/>
    </xf>
    <xf numFmtId="0" fontId="54" fillId="0" borderId="11" xfId="0" applyFont="1" applyBorder="1" applyAlignment="1">
      <alignment horizontal="center" vertical="center"/>
    </xf>
    <xf numFmtId="0" fontId="0" fillId="0" borderId="10" xfId="0" applyBorder="1" applyAlignment="1">
      <alignment vertical="center"/>
    </xf>
    <xf numFmtId="184" fontId="0" fillId="0" borderId="0" xfId="0" applyNumberFormat="1" applyAlignment="1">
      <alignment vertical="center"/>
    </xf>
    <xf numFmtId="184" fontId="50" fillId="0" borderId="10" xfId="0" applyNumberFormat="1"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2" fillId="0" borderId="0" xfId="0" applyFont="1" applyAlignment="1">
      <alignment horizontal="center" vertical="center"/>
    </xf>
    <xf numFmtId="0" fontId="50" fillId="0" borderId="0" xfId="0" applyFont="1" applyAlignment="1">
      <alignment horizontal="center" vertical="center"/>
    </xf>
    <xf numFmtId="0" fontId="55" fillId="0" borderId="0" xfId="0" applyFont="1" applyAlignment="1">
      <alignment horizontal="center" vertical="center"/>
    </xf>
    <xf numFmtId="0" fontId="54" fillId="0" borderId="18" xfId="0" applyFont="1" applyBorder="1" applyAlignment="1">
      <alignment horizontal="center" vertical="center"/>
    </xf>
    <xf numFmtId="0" fontId="50" fillId="0" borderId="0" xfId="0" applyFont="1" applyAlignment="1">
      <alignment horizontal="right" vertical="center"/>
    </xf>
    <xf numFmtId="0" fontId="50" fillId="0" borderId="18" xfId="0" applyFont="1" applyBorder="1" applyAlignment="1">
      <alignment horizontal="right" shrinkToFit="1"/>
    </xf>
    <xf numFmtId="0" fontId="57" fillId="0" borderId="10" xfId="0" applyFont="1" applyBorder="1" applyAlignment="1">
      <alignment horizontal="center" vertical="center"/>
    </xf>
    <xf numFmtId="0" fontId="54" fillId="0" borderId="10" xfId="0" applyFont="1" applyBorder="1" applyAlignment="1">
      <alignment horizontal="center" vertical="center"/>
    </xf>
    <xf numFmtId="0" fontId="50" fillId="0" borderId="10" xfId="0" applyFont="1" applyBorder="1" applyAlignment="1">
      <alignment horizontal="center" vertical="center"/>
    </xf>
    <xf numFmtId="14" fontId="50" fillId="0" borderId="10" xfId="0" applyNumberFormat="1" applyFont="1" applyBorder="1" applyAlignment="1">
      <alignment horizontal="center" vertical="center"/>
    </xf>
    <xf numFmtId="0" fontId="50" fillId="0" borderId="10" xfId="0" applyFont="1" applyBorder="1" applyAlignment="1">
      <alignment horizontal="center" vertical="center" shrinkToFit="1"/>
    </xf>
    <xf numFmtId="0" fontId="57" fillId="0" borderId="10" xfId="0" applyFont="1" applyBorder="1" applyAlignment="1">
      <alignment horizontal="center" vertical="center" shrinkToFit="1"/>
    </xf>
    <xf numFmtId="0" fontId="54" fillId="0" borderId="19" xfId="0" applyFont="1" applyBorder="1" applyAlignment="1">
      <alignment horizontal="center" vertical="center"/>
    </xf>
    <xf numFmtId="0" fontId="50" fillId="0" borderId="18" xfId="0" applyFont="1" applyBorder="1" applyAlignment="1">
      <alignment horizontal="center" vertical="center" shrinkToFit="1"/>
    </xf>
    <xf numFmtId="0" fontId="58" fillId="0" borderId="12" xfId="0" applyFont="1" applyBorder="1" applyAlignment="1">
      <alignment horizontal="center" vertical="center" wrapText="1"/>
    </xf>
    <xf numFmtId="0" fontId="58" fillId="0" borderId="16" xfId="0" applyFont="1" applyBorder="1" applyAlignment="1">
      <alignment horizontal="center" vertical="center" wrapText="1"/>
    </xf>
    <xf numFmtId="0" fontId="59" fillId="0" borderId="0" xfId="0" applyFont="1" applyAlignment="1">
      <alignment horizontal="center" vertical="center"/>
    </xf>
    <xf numFmtId="0" fontId="50" fillId="0" borderId="0" xfId="0" applyFont="1" applyAlignment="1">
      <alignment horizontal="left"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50" fillId="0" borderId="19" xfId="0" applyFont="1" applyBorder="1" applyAlignment="1">
      <alignment horizontal="center" vertical="center"/>
    </xf>
    <xf numFmtId="0" fontId="60" fillId="0" borderId="10" xfId="0" applyFont="1" applyBorder="1" applyAlignment="1">
      <alignment horizontal="center" vertical="center"/>
    </xf>
    <xf numFmtId="0" fontId="54" fillId="0" borderId="13" xfId="0" applyFont="1" applyBorder="1" applyAlignment="1">
      <alignment horizontal="center" vertical="center"/>
    </xf>
    <xf numFmtId="0" fontId="54" fillId="0" borderId="11" xfId="0" applyFont="1" applyBorder="1" applyAlignment="1">
      <alignment horizontal="center" vertical="center"/>
    </xf>
    <xf numFmtId="14" fontId="54" fillId="0" borderId="10" xfId="0" applyNumberFormat="1" applyFont="1" applyBorder="1" applyAlignment="1">
      <alignment horizontal="center" vertical="center"/>
    </xf>
    <xf numFmtId="0" fontId="54" fillId="0" borderId="15" xfId="0" applyFont="1" applyBorder="1" applyAlignment="1">
      <alignment horizontal="center" vertical="center" shrinkToFit="1"/>
    </xf>
    <xf numFmtId="0" fontId="54" fillId="0" borderId="16" xfId="0" applyFont="1" applyBorder="1" applyAlignment="1">
      <alignment horizontal="center" vertical="center" shrinkToFit="1"/>
    </xf>
    <xf numFmtId="0" fontId="54" fillId="0" borderId="17" xfId="0" applyFont="1" applyBorder="1" applyAlignment="1">
      <alignment horizontal="center" vertical="center" shrinkToFit="1"/>
    </xf>
    <xf numFmtId="14" fontId="54" fillId="0" borderId="15" xfId="0" applyNumberFormat="1" applyFont="1" applyBorder="1" applyAlignment="1">
      <alignment horizontal="center" vertical="center"/>
    </xf>
    <xf numFmtId="14" fontId="54" fillId="0" borderId="16" xfId="0" applyNumberFormat="1" applyFont="1" applyBorder="1" applyAlignment="1">
      <alignment horizontal="center" vertical="center"/>
    </xf>
    <xf numFmtId="14" fontId="54" fillId="0" borderId="17" xfId="0" applyNumberFormat="1"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0" fillId="0" borderId="20"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30" xfId="0" applyFont="1" applyBorder="1" applyAlignment="1">
      <alignment horizontal="center" vertical="center"/>
    </xf>
    <xf numFmtId="0" fontId="51" fillId="0" borderId="0" xfId="0" applyFont="1" applyBorder="1" applyAlignment="1">
      <alignment horizontal="center" vertical="center"/>
    </xf>
    <xf numFmtId="0" fontId="51" fillId="0" borderId="31" xfId="0" applyFont="1" applyBorder="1" applyAlignment="1">
      <alignment horizontal="center" vertical="center"/>
    </xf>
    <xf numFmtId="0" fontId="51" fillId="0" borderId="23" xfId="0" applyFont="1" applyBorder="1" applyAlignment="1">
      <alignment horizontal="center" vertical="center"/>
    </xf>
    <xf numFmtId="0" fontId="51" fillId="0" borderId="18" xfId="0" applyFont="1" applyBorder="1" applyAlignment="1">
      <alignment horizontal="center" vertical="center"/>
    </xf>
    <xf numFmtId="0" fontId="51" fillId="0" borderId="24" xfId="0" applyFont="1" applyBorder="1" applyAlignment="1">
      <alignment horizontal="center" vertical="center"/>
    </xf>
    <xf numFmtId="38" fontId="53" fillId="0" borderId="0" xfId="48" applyFont="1" applyAlignment="1">
      <alignment horizontal="center" vertical="center"/>
    </xf>
    <xf numFmtId="0" fontId="53" fillId="0" borderId="0" xfId="0" applyFont="1" applyAlignment="1">
      <alignment horizontal="center" vertical="center"/>
    </xf>
    <xf numFmtId="178" fontId="50" fillId="0" borderId="0" xfId="0" applyNumberFormat="1" applyFont="1" applyBorder="1" applyAlignment="1">
      <alignment horizontal="right" vertical="center"/>
    </xf>
    <xf numFmtId="0" fontId="51" fillId="0" borderId="0" xfId="0" applyFont="1" applyAlignment="1">
      <alignment horizontal="left" vertical="center"/>
    </xf>
    <xf numFmtId="0" fontId="55" fillId="0" borderId="32" xfId="0" applyFont="1" applyBorder="1" applyAlignment="1">
      <alignment horizontal="right" shrinkToFit="1"/>
    </xf>
    <xf numFmtId="178" fontId="50" fillId="0" borderId="15" xfId="0" applyNumberFormat="1" applyFont="1" applyBorder="1" applyAlignment="1">
      <alignment horizontal="right" vertical="center"/>
    </xf>
    <xf numFmtId="178" fontId="50" fillId="0" borderId="17" xfId="0" applyNumberFormat="1" applyFont="1" applyBorder="1" applyAlignment="1">
      <alignment horizontal="right" vertical="center"/>
    </xf>
    <xf numFmtId="0" fontId="50" fillId="0" borderId="18" xfId="0" applyFont="1" applyBorder="1" applyAlignment="1">
      <alignment horizontal="center" vertical="center"/>
    </xf>
    <xf numFmtId="0" fontId="50" fillId="0" borderId="0" xfId="0" applyFont="1" applyBorder="1" applyAlignment="1">
      <alignment horizontal="left" vertical="center"/>
    </xf>
    <xf numFmtId="0" fontId="55" fillId="0" borderId="0" xfId="0" applyFont="1" applyAlignment="1">
      <alignment horizontal="left" vertical="center"/>
    </xf>
    <xf numFmtId="0" fontId="55" fillId="0" borderId="32" xfId="0" applyFont="1" applyBorder="1" applyAlignment="1">
      <alignment horizontal="center" shrinkToFit="1"/>
    </xf>
    <xf numFmtId="0" fontId="50" fillId="0" borderId="26" xfId="0" applyFont="1" applyBorder="1" applyAlignment="1">
      <alignment horizontal="center" vertical="center"/>
    </xf>
    <xf numFmtId="0" fontId="61" fillId="0" borderId="0" xfId="0" applyFont="1" applyAlignment="1">
      <alignment horizontal="center" vertical="center"/>
    </xf>
    <xf numFmtId="0" fontId="55" fillId="0" borderId="15" xfId="0" applyFont="1" applyBorder="1" applyAlignment="1">
      <alignment horizontal="center" vertical="center"/>
    </xf>
    <xf numFmtId="0" fontId="55" fillId="0" borderId="1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B14" sqref="B14"/>
    </sheetView>
  </sheetViews>
  <sheetFormatPr defaultColWidth="9.140625" defaultRowHeight="15"/>
  <cols>
    <col min="1" max="1" width="3.00390625" style="0" customWidth="1"/>
  </cols>
  <sheetData>
    <row r="1" ht="17.25">
      <c r="A1" s="30" t="s">
        <v>271</v>
      </c>
    </row>
    <row r="3" ht="13.5">
      <c r="A3" t="s">
        <v>272</v>
      </c>
    </row>
    <row r="4" ht="13.5">
      <c r="B4" t="s">
        <v>273</v>
      </c>
    </row>
    <row r="5" ht="13.5">
      <c r="B5" t="s">
        <v>239</v>
      </c>
    </row>
    <row r="6" ht="13.5">
      <c r="B6" t="s">
        <v>237</v>
      </c>
    </row>
    <row r="8" ht="13.5">
      <c r="A8" t="s">
        <v>274</v>
      </c>
    </row>
    <row r="9" ht="13.5">
      <c r="B9" t="s">
        <v>242</v>
      </c>
    </row>
    <row r="10" ht="13.5">
      <c r="B10" t="s">
        <v>243</v>
      </c>
    </row>
    <row r="11" ht="13.5">
      <c r="B11" t="s">
        <v>244</v>
      </c>
    </row>
    <row r="12" ht="13.5">
      <c r="B12" t="s">
        <v>238</v>
      </c>
    </row>
    <row r="13" ht="13.5">
      <c r="B13" t="s">
        <v>239</v>
      </c>
    </row>
    <row r="14" ht="13.5">
      <c r="B14" t="s">
        <v>275</v>
      </c>
    </row>
    <row r="16" ht="13.5">
      <c r="A16" t="s">
        <v>276</v>
      </c>
    </row>
    <row r="17" ht="13.5">
      <c r="B17" t="s">
        <v>240</v>
      </c>
    </row>
    <row r="18" ht="13.5">
      <c r="B18" t="s">
        <v>241</v>
      </c>
    </row>
    <row r="21" ht="13.5">
      <c r="A21" t="s">
        <v>270</v>
      </c>
    </row>
    <row r="22" ht="13.5">
      <c r="B22" t="s">
        <v>277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40"/>
  <sheetViews>
    <sheetView zoomScalePageLayoutView="0" workbookViewId="0" topLeftCell="B1">
      <selection activeCell="Y13" sqref="Y13"/>
    </sheetView>
  </sheetViews>
  <sheetFormatPr defaultColWidth="9.140625" defaultRowHeight="15"/>
  <cols>
    <col min="1" max="1" width="3.28125" style="0" customWidth="1"/>
    <col min="2" max="3" width="2.8515625" style="0" customWidth="1"/>
    <col min="4" max="6" width="3.7109375" style="0" customWidth="1"/>
    <col min="7" max="10" width="4.140625" style="0" customWidth="1"/>
    <col min="11" max="13" width="4.421875" style="0" customWidth="1"/>
    <col min="14" max="14" width="5.00390625" style="0" customWidth="1"/>
    <col min="15" max="15" width="5.57421875" style="0" customWidth="1"/>
    <col min="16" max="16" width="6.28125" style="0" customWidth="1"/>
    <col min="17" max="17" width="6.57421875" style="0" customWidth="1"/>
    <col min="18" max="19" width="3.7109375" style="0" customWidth="1"/>
    <col min="20" max="20" width="5.00390625" style="0" customWidth="1"/>
    <col min="21" max="21" width="7.8515625" style="0" customWidth="1"/>
    <col min="22" max="22" width="4.00390625" style="0" customWidth="1"/>
    <col min="23" max="24" width="5.00390625" style="0" customWidth="1"/>
  </cols>
  <sheetData>
    <row r="1" spans="1:21" ht="18.75" customHeight="1">
      <c r="A1" s="1"/>
      <c r="B1" s="39" t="s">
        <v>24</v>
      </c>
      <c r="C1" s="40"/>
      <c r="D1" s="41"/>
      <c r="E1" s="1"/>
      <c r="F1" s="1"/>
      <c r="G1" s="1"/>
      <c r="H1" s="1"/>
      <c r="I1" s="1"/>
      <c r="J1" s="1"/>
      <c r="K1" s="1"/>
      <c r="L1" s="1"/>
      <c r="M1" s="1"/>
      <c r="N1" s="1"/>
      <c r="O1" s="42" t="s">
        <v>25</v>
      </c>
      <c r="P1" s="43"/>
      <c r="Q1" s="43"/>
      <c r="R1" s="43"/>
      <c r="S1" s="43"/>
      <c r="T1" s="43"/>
      <c r="U1" s="44"/>
    </row>
    <row r="2" spans="1:21" ht="7.5" customHeight="1">
      <c r="A2" s="1"/>
      <c r="B2" s="1"/>
      <c r="C2" s="1"/>
      <c r="D2" s="1"/>
      <c r="E2" s="1"/>
      <c r="F2" s="1"/>
      <c r="G2" s="1"/>
      <c r="H2" s="1"/>
      <c r="I2" s="1"/>
      <c r="J2" s="1"/>
      <c r="K2" s="1"/>
      <c r="L2" s="1"/>
      <c r="M2" s="1"/>
      <c r="N2" s="1"/>
      <c r="O2" s="1"/>
      <c r="P2" s="1"/>
      <c r="Q2" s="1"/>
      <c r="R2" s="1"/>
      <c r="S2" s="1"/>
      <c r="T2" s="1"/>
      <c r="U2" s="1"/>
    </row>
    <row r="3" spans="1:21" ht="24.75" customHeight="1">
      <c r="A3" s="1"/>
      <c r="B3" s="45" t="s">
        <v>288</v>
      </c>
      <c r="C3" s="45"/>
      <c r="D3" s="45"/>
      <c r="E3" s="45"/>
      <c r="F3" s="45"/>
      <c r="G3" s="45"/>
      <c r="H3" s="45"/>
      <c r="I3" s="45"/>
      <c r="J3" s="45"/>
      <c r="K3" s="45"/>
      <c r="L3" s="45"/>
      <c r="M3" s="45"/>
      <c r="N3" s="45"/>
      <c r="O3" s="45"/>
      <c r="P3" s="45"/>
      <c r="Q3" s="45"/>
      <c r="R3" s="45"/>
      <c r="S3" s="45"/>
      <c r="T3" s="45"/>
      <c r="U3" s="45"/>
    </row>
    <row r="4" spans="1:21" ht="7.5" customHeight="1">
      <c r="A4" s="1"/>
      <c r="B4" s="6"/>
      <c r="C4" s="6"/>
      <c r="D4" s="6"/>
      <c r="E4" s="6"/>
      <c r="F4" s="6"/>
      <c r="G4" s="6"/>
      <c r="H4" s="6"/>
      <c r="I4" s="6"/>
      <c r="J4" s="6"/>
      <c r="K4" s="6"/>
      <c r="L4" s="6"/>
      <c r="M4" s="6"/>
      <c r="N4" s="6"/>
      <c r="O4" s="6"/>
      <c r="P4" s="6"/>
      <c r="Q4" s="6"/>
      <c r="R4" s="6"/>
      <c r="S4" s="6"/>
      <c r="T4" s="6"/>
      <c r="U4" s="6"/>
    </row>
    <row r="5" spans="1:21" ht="18.75" customHeight="1">
      <c r="A5" s="46" t="s">
        <v>26</v>
      </c>
      <c r="B5" s="46"/>
      <c r="C5" s="46"/>
      <c r="D5" s="46"/>
      <c r="E5" s="46"/>
      <c r="F5" s="46"/>
      <c r="G5" s="1"/>
      <c r="H5" s="1"/>
      <c r="I5" s="1"/>
      <c r="J5" s="1"/>
      <c r="K5" s="1"/>
      <c r="L5" s="1"/>
      <c r="M5" s="1"/>
      <c r="N5" s="1"/>
      <c r="O5" s="47" t="s">
        <v>278</v>
      </c>
      <c r="P5" s="47"/>
      <c r="Q5" s="47"/>
      <c r="R5" s="47"/>
      <c r="S5" s="47"/>
      <c r="T5" s="47"/>
      <c r="U5" s="47"/>
    </row>
    <row r="6" spans="1:21" ht="18.75" customHeight="1">
      <c r="A6" s="1"/>
      <c r="B6" s="1"/>
      <c r="C6" s="1"/>
      <c r="D6" s="1"/>
      <c r="E6" s="1"/>
      <c r="F6" s="1"/>
      <c r="G6" s="1"/>
      <c r="H6" s="1"/>
      <c r="I6" s="1"/>
      <c r="J6" s="1"/>
      <c r="K6" s="1"/>
      <c r="L6" s="1"/>
      <c r="M6" s="1"/>
      <c r="N6" s="1"/>
      <c r="O6" s="46" t="s">
        <v>2</v>
      </c>
      <c r="P6" s="46"/>
      <c r="Q6" s="48"/>
      <c r="R6" s="48"/>
      <c r="S6" s="48"/>
      <c r="T6" s="48"/>
      <c r="U6" s="48"/>
    </row>
    <row r="7" spans="1:21" ht="27" customHeight="1">
      <c r="A7" s="49" t="s">
        <v>27</v>
      </c>
      <c r="B7" s="49"/>
      <c r="C7" s="49"/>
      <c r="D7" s="50" t="s">
        <v>268</v>
      </c>
      <c r="E7" s="50"/>
      <c r="F7" s="50"/>
      <c r="G7" s="50"/>
      <c r="H7" s="49" t="s">
        <v>29</v>
      </c>
      <c r="I7" s="49"/>
      <c r="J7" s="50" t="s">
        <v>30</v>
      </c>
      <c r="K7" s="50"/>
      <c r="L7" s="50"/>
      <c r="M7" s="50"/>
      <c r="N7" s="1"/>
      <c r="O7" s="7" t="s">
        <v>31</v>
      </c>
      <c r="P7" s="50" t="s">
        <v>10</v>
      </c>
      <c r="Q7" s="50"/>
      <c r="R7" s="50"/>
      <c r="S7" s="50"/>
      <c r="T7" s="50"/>
      <c r="U7" s="50"/>
    </row>
    <row r="8" spans="1:21" ht="18.75" customHeight="1">
      <c r="A8" s="1"/>
      <c r="B8" s="1"/>
      <c r="C8" s="1"/>
      <c r="D8" s="1"/>
      <c r="E8" s="1"/>
      <c r="F8" s="1"/>
      <c r="G8" s="1"/>
      <c r="H8" s="1"/>
      <c r="I8" s="1"/>
      <c r="J8" s="1"/>
      <c r="K8" s="1"/>
      <c r="L8" s="1"/>
      <c r="M8" s="1"/>
      <c r="N8" s="1"/>
      <c r="O8" s="1"/>
      <c r="P8" s="1"/>
      <c r="Q8" s="1"/>
      <c r="R8" s="1"/>
      <c r="S8" s="1"/>
      <c r="T8" s="1"/>
      <c r="U8" s="1"/>
    </row>
    <row r="9" spans="1:21" ht="18.75" customHeight="1">
      <c r="A9" s="13" t="s">
        <v>32</v>
      </c>
      <c r="B9" s="51" t="s">
        <v>33</v>
      </c>
      <c r="C9" s="51"/>
      <c r="D9" s="52" t="s">
        <v>34</v>
      </c>
      <c r="E9" s="52"/>
      <c r="F9" s="52"/>
      <c r="G9" s="52" t="s">
        <v>35</v>
      </c>
      <c r="H9" s="52"/>
      <c r="I9" s="52"/>
      <c r="J9" s="52"/>
      <c r="K9" s="52" t="s">
        <v>37</v>
      </c>
      <c r="L9" s="52"/>
      <c r="M9" s="52"/>
      <c r="N9" s="13" t="s">
        <v>38</v>
      </c>
      <c r="O9" s="52" t="s">
        <v>39</v>
      </c>
      <c r="P9" s="52"/>
      <c r="Q9" s="13" t="s">
        <v>40</v>
      </c>
      <c r="R9" s="52" t="s">
        <v>41</v>
      </c>
      <c r="S9" s="42"/>
      <c r="T9" s="57" t="s">
        <v>42</v>
      </c>
      <c r="U9" s="52"/>
    </row>
    <row r="10" spans="1:21" ht="21.75" customHeight="1">
      <c r="A10" s="5" t="s">
        <v>43</v>
      </c>
      <c r="B10" s="52" t="s">
        <v>265</v>
      </c>
      <c r="C10" s="52"/>
      <c r="D10" s="52">
        <v>1234567890</v>
      </c>
      <c r="E10" s="52"/>
      <c r="F10" s="52"/>
      <c r="G10" s="53" t="s">
        <v>291</v>
      </c>
      <c r="H10" s="53"/>
      <c r="I10" s="53"/>
      <c r="J10" s="53"/>
      <c r="K10" s="51" t="s">
        <v>292</v>
      </c>
      <c r="L10" s="51"/>
      <c r="M10" s="51"/>
      <c r="N10" s="25" t="s">
        <v>266</v>
      </c>
      <c r="O10" s="54">
        <v>38701</v>
      </c>
      <c r="P10" s="54"/>
      <c r="Q10" s="36" t="str">
        <f>IF(O10="","",IF(O10&gt;h_date,VLOOKUP(DATEDIF(O10,g_date,"Y"),grade,2,TRUE),DATEDIF(O10,m_date,"Y")))</f>
        <v>中3</v>
      </c>
      <c r="R10" s="52" t="s">
        <v>56</v>
      </c>
      <c r="S10" s="42"/>
      <c r="T10" s="57" t="s">
        <v>100</v>
      </c>
      <c r="U10" s="52"/>
    </row>
    <row r="11" spans="1:24" ht="21.75" customHeight="1">
      <c r="A11" s="5">
        <v>1</v>
      </c>
      <c r="B11" s="52"/>
      <c r="C11" s="52"/>
      <c r="D11" s="52"/>
      <c r="E11" s="52"/>
      <c r="F11" s="52"/>
      <c r="G11" s="55"/>
      <c r="H11" s="55"/>
      <c r="I11" s="55"/>
      <c r="J11" s="55"/>
      <c r="K11" s="56">
        <f>PHONETIC(G11)</f>
      </c>
      <c r="L11" s="56"/>
      <c r="M11" s="56"/>
      <c r="N11" s="12"/>
      <c r="O11" s="54"/>
      <c r="P11" s="54"/>
      <c r="Q11" s="36">
        <f aca="true" t="shared" si="0" ref="Q11:Q39">IF(O11="","",IF(O11&gt;h_date,VLOOKUP(DATEDIF(O11,g_date,"Y"),grade,2,TRUE),DATEDIF(O11,m_date,"Y")))</f>
      </c>
      <c r="R11" s="52"/>
      <c r="S11" s="42"/>
      <c r="T11" s="57"/>
      <c r="U11" s="52"/>
      <c r="X11" s="22"/>
    </row>
    <row r="12" spans="1:21" ht="21.75" customHeight="1">
      <c r="A12" s="5">
        <v>2</v>
      </c>
      <c r="B12" s="52"/>
      <c r="C12" s="52"/>
      <c r="D12" s="52"/>
      <c r="E12" s="52"/>
      <c r="F12" s="52"/>
      <c r="G12" s="55"/>
      <c r="H12" s="55"/>
      <c r="I12" s="55"/>
      <c r="J12" s="55"/>
      <c r="K12" s="56">
        <f aca="true" t="shared" si="1" ref="K12:K39">PHONETIC(G12)</f>
      </c>
      <c r="L12" s="56"/>
      <c r="M12" s="56"/>
      <c r="N12" s="34"/>
      <c r="O12" s="54"/>
      <c r="P12" s="54"/>
      <c r="Q12" s="34">
        <f t="shared" si="0"/>
      </c>
      <c r="R12" s="52"/>
      <c r="S12" s="42"/>
      <c r="T12" s="57"/>
      <c r="U12" s="52"/>
    </row>
    <row r="13" spans="1:21" ht="21.75" customHeight="1">
      <c r="A13" s="5">
        <v>3</v>
      </c>
      <c r="B13" s="52"/>
      <c r="C13" s="52"/>
      <c r="D13" s="52"/>
      <c r="E13" s="52"/>
      <c r="F13" s="52"/>
      <c r="G13" s="55"/>
      <c r="H13" s="55"/>
      <c r="I13" s="55"/>
      <c r="J13" s="55"/>
      <c r="K13" s="56">
        <f t="shared" si="1"/>
      </c>
      <c r="L13" s="56"/>
      <c r="M13" s="56"/>
      <c r="N13" s="34"/>
      <c r="O13" s="54"/>
      <c r="P13" s="54"/>
      <c r="Q13" s="34">
        <f t="shared" si="0"/>
      </c>
      <c r="R13" s="52"/>
      <c r="S13" s="42"/>
      <c r="T13" s="57"/>
      <c r="U13" s="52"/>
    </row>
    <row r="14" spans="1:21" ht="21.75" customHeight="1">
      <c r="A14" s="5">
        <v>4</v>
      </c>
      <c r="B14" s="52"/>
      <c r="C14" s="52"/>
      <c r="D14" s="52"/>
      <c r="E14" s="52"/>
      <c r="F14" s="52"/>
      <c r="G14" s="55"/>
      <c r="H14" s="55"/>
      <c r="I14" s="55"/>
      <c r="J14" s="55"/>
      <c r="K14" s="56">
        <f t="shared" si="1"/>
      </c>
      <c r="L14" s="56"/>
      <c r="M14" s="56"/>
      <c r="N14" s="34"/>
      <c r="O14" s="54"/>
      <c r="P14" s="54"/>
      <c r="Q14" s="34">
        <f t="shared" si="0"/>
      </c>
      <c r="R14" s="52"/>
      <c r="S14" s="42"/>
      <c r="T14" s="57"/>
      <c r="U14" s="52"/>
    </row>
    <row r="15" spans="1:21" ht="21.75" customHeight="1">
      <c r="A15" s="5">
        <v>5</v>
      </c>
      <c r="B15" s="52"/>
      <c r="C15" s="52"/>
      <c r="D15" s="52"/>
      <c r="E15" s="52"/>
      <c r="F15" s="52"/>
      <c r="G15" s="55"/>
      <c r="H15" s="55"/>
      <c r="I15" s="55"/>
      <c r="J15" s="55"/>
      <c r="K15" s="56">
        <f t="shared" si="1"/>
      </c>
      <c r="L15" s="56"/>
      <c r="M15" s="56"/>
      <c r="N15" s="34"/>
      <c r="O15" s="54"/>
      <c r="P15" s="54"/>
      <c r="Q15" s="34">
        <f t="shared" si="0"/>
      </c>
      <c r="R15" s="52"/>
      <c r="S15" s="42"/>
      <c r="T15" s="57"/>
      <c r="U15" s="52"/>
    </row>
    <row r="16" spans="1:21" ht="21.75" customHeight="1">
      <c r="A16" s="5">
        <v>6</v>
      </c>
      <c r="B16" s="52"/>
      <c r="C16" s="52"/>
      <c r="D16" s="52"/>
      <c r="E16" s="52"/>
      <c r="F16" s="52"/>
      <c r="G16" s="55"/>
      <c r="H16" s="55"/>
      <c r="I16" s="55"/>
      <c r="J16" s="55"/>
      <c r="K16" s="56">
        <f t="shared" si="1"/>
      </c>
      <c r="L16" s="56"/>
      <c r="M16" s="56"/>
      <c r="N16" s="34"/>
      <c r="O16" s="54"/>
      <c r="P16" s="54"/>
      <c r="Q16" s="34">
        <f t="shared" si="0"/>
      </c>
      <c r="R16" s="52"/>
      <c r="S16" s="42"/>
      <c r="T16" s="57"/>
      <c r="U16" s="52"/>
    </row>
    <row r="17" spans="1:21" ht="21.75" customHeight="1">
      <c r="A17" s="5">
        <v>7</v>
      </c>
      <c r="B17" s="52"/>
      <c r="C17" s="52"/>
      <c r="D17" s="52"/>
      <c r="E17" s="52"/>
      <c r="F17" s="52"/>
      <c r="G17" s="55"/>
      <c r="H17" s="55"/>
      <c r="I17" s="55"/>
      <c r="J17" s="55"/>
      <c r="K17" s="56">
        <f t="shared" si="1"/>
      </c>
      <c r="L17" s="56"/>
      <c r="M17" s="56"/>
      <c r="N17" s="34"/>
      <c r="O17" s="54"/>
      <c r="P17" s="54"/>
      <c r="Q17" s="34">
        <f t="shared" si="0"/>
      </c>
      <c r="R17" s="52"/>
      <c r="S17" s="42"/>
      <c r="T17" s="57"/>
      <c r="U17" s="52"/>
    </row>
    <row r="18" spans="1:21" ht="21.75" customHeight="1">
      <c r="A18" s="5">
        <v>8</v>
      </c>
      <c r="B18" s="52"/>
      <c r="C18" s="52"/>
      <c r="D18" s="52"/>
      <c r="E18" s="52"/>
      <c r="F18" s="52"/>
      <c r="G18" s="55"/>
      <c r="H18" s="55"/>
      <c r="I18" s="55"/>
      <c r="J18" s="55"/>
      <c r="K18" s="56">
        <f t="shared" si="1"/>
      </c>
      <c r="L18" s="56"/>
      <c r="M18" s="56"/>
      <c r="N18" s="34"/>
      <c r="O18" s="54"/>
      <c r="P18" s="54"/>
      <c r="Q18" s="34">
        <f t="shared" si="0"/>
      </c>
      <c r="R18" s="52"/>
      <c r="S18" s="42"/>
      <c r="T18" s="57"/>
      <c r="U18" s="52"/>
    </row>
    <row r="19" spans="1:21" ht="21.75" customHeight="1">
      <c r="A19" s="5">
        <v>9</v>
      </c>
      <c r="B19" s="52"/>
      <c r="C19" s="52"/>
      <c r="D19" s="52"/>
      <c r="E19" s="52"/>
      <c r="F19" s="52"/>
      <c r="G19" s="55"/>
      <c r="H19" s="55"/>
      <c r="I19" s="55"/>
      <c r="J19" s="55"/>
      <c r="K19" s="56">
        <f t="shared" si="1"/>
      </c>
      <c r="L19" s="56"/>
      <c r="M19" s="56"/>
      <c r="N19" s="34"/>
      <c r="O19" s="54"/>
      <c r="P19" s="54"/>
      <c r="Q19" s="34">
        <f t="shared" si="0"/>
      </c>
      <c r="R19" s="52"/>
      <c r="S19" s="42"/>
      <c r="T19" s="57"/>
      <c r="U19" s="52"/>
    </row>
    <row r="20" spans="1:21" ht="21.75" customHeight="1">
      <c r="A20" s="5">
        <v>10</v>
      </c>
      <c r="B20" s="52"/>
      <c r="C20" s="52"/>
      <c r="D20" s="52"/>
      <c r="E20" s="52"/>
      <c r="F20" s="52"/>
      <c r="G20" s="55"/>
      <c r="H20" s="55"/>
      <c r="I20" s="55"/>
      <c r="J20" s="55"/>
      <c r="K20" s="56">
        <f t="shared" si="1"/>
      </c>
      <c r="L20" s="56"/>
      <c r="M20" s="56"/>
      <c r="N20" s="34"/>
      <c r="O20" s="54"/>
      <c r="P20" s="54"/>
      <c r="Q20" s="34">
        <f t="shared" si="0"/>
      </c>
      <c r="R20" s="52"/>
      <c r="S20" s="42"/>
      <c r="T20" s="57"/>
      <c r="U20" s="52"/>
    </row>
    <row r="21" spans="1:21" ht="21.75" customHeight="1">
      <c r="A21" s="5">
        <v>11</v>
      </c>
      <c r="B21" s="52"/>
      <c r="C21" s="52"/>
      <c r="D21" s="52"/>
      <c r="E21" s="52"/>
      <c r="F21" s="52"/>
      <c r="G21" s="55"/>
      <c r="H21" s="55"/>
      <c r="I21" s="55"/>
      <c r="J21" s="55"/>
      <c r="K21" s="56">
        <f t="shared" si="1"/>
      </c>
      <c r="L21" s="56"/>
      <c r="M21" s="56"/>
      <c r="N21" s="34"/>
      <c r="O21" s="54"/>
      <c r="P21" s="54"/>
      <c r="Q21" s="34">
        <f t="shared" si="0"/>
      </c>
      <c r="R21" s="52"/>
      <c r="S21" s="42"/>
      <c r="T21" s="57"/>
      <c r="U21" s="52"/>
    </row>
    <row r="22" spans="1:21" ht="21.75" customHeight="1">
      <c r="A22" s="5">
        <v>12</v>
      </c>
      <c r="B22" s="52"/>
      <c r="C22" s="52"/>
      <c r="D22" s="52"/>
      <c r="E22" s="52"/>
      <c r="F22" s="52"/>
      <c r="G22" s="55"/>
      <c r="H22" s="55"/>
      <c r="I22" s="55"/>
      <c r="J22" s="55"/>
      <c r="K22" s="56">
        <f t="shared" si="1"/>
      </c>
      <c r="L22" s="56"/>
      <c r="M22" s="56"/>
      <c r="N22" s="34"/>
      <c r="O22" s="54"/>
      <c r="P22" s="54"/>
      <c r="Q22" s="34">
        <f t="shared" si="0"/>
      </c>
      <c r="R22" s="52"/>
      <c r="S22" s="42"/>
      <c r="T22" s="57"/>
      <c r="U22" s="52"/>
    </row>
    <row r="23" spans="1:21" ht="21.75" customHeight="1">
      <c r="A23" s="5">
        <v>13</v>
      </c>
      <c r="B23" s="52"/>
      <c r="C23" s="52"/>
      <c r="D23" s="52"/>
      <c r="E23" s="52"/>
      <c r="F23" s="52"/>
      <c r="G23" s="55"/>
      <c r="H23" s="55"/>
      <c r="I23" s="55"/>
      <c r="J23" s="55"/>
      <c r="K23" s="56">
        <f t="shared" si="1"/>
      </c>
      <c r="L23" s="56"/>
      <c r="M23" s="56"/>
      <c r="N23" s="34"/>
      <c r="O23" s="54"/>
      <c r="P23" s="54"/>
      <c r="Q23" s="34">
        <f t="shared" si="0"/>
      </c>
      <c r="R23" s="52"/>
      <c r="S23" s="42"/>
      <c r="T23" s="57"/>
      <c r="U23" s="52"/>
    </row>
    <row r="24" spans="1:21" ht="21.75" customHeight="1">
      <c r="A24" s="5">
        <v>14</v>
      </c>
      <c r="B24" s="52"/>
      <c r="C24" s="52"/>
      <c r="D24" s="52"/>
      <c r="E24" s="52"/>
      <c r="F24" s="52"/>
      <c r="G24" s="55"/>
      <c r="H24" s="55"/>
      <c r="I24" s="55"/>
      <c r="J24" s="55"/>
      <c r="K24" s="56">
        <f t="shared" si="1"/>
      </c>
      <c r="L24" s="56"/>
      <c r="M24" s="56"/>
      <c r="N24" s="34"/>
      <c r="O24" s="54"/>
      <c r="P24" s="54"/>
      <c r="Q24" s="34">
        <f t="shared" si="0"/>
      </c>
      <c r="R24" s="52"/>
      <c r="S24" s="42"/>
      <c r="T24" s="57"/>
      <c r="U24" s="52"/>
    </row>
    <row r="25" spans="1:21" ht="21.75" customHeight="1">
      <c r="A25" s="5">
        <v>15</v>
      </c>
      <c r="B25" s="52"/>
      <c r="C25" s="52"/>
      <c r="D25" s="52"/>
      <c r="E25" s="52"/>
      <c r="F25" s="52"/>
      <c r="G25" s="55"/>
      <c r="H25" s="55"/>
      <c r="I25" s="55"/>
      <c r="J25" s="55"/>
      <c r="K25" s="56">
        <f t="shared" si="1"/>
      </c>
      <c r="L25" s="56"/>
      <c r="M25" s="56"/>
      <c r="N25" s="34"/>
      <c r="O25" s="54"/>
      <c r="P25" s="54"/>
      <c r="Q25" s="34">
        <f t="shared" si="0"/>
      </c>
      <c r="R25" s="52"/>
      <c r="S25" s="42"/>
      <c r="T25" s="57"/>
      <c r="U25" s="52"/>
    </row>
    <row r="26" spans="1:21" ht="21.75" customHeight="1">
      <c r="A26" s="5">
        <v>16</v>
      </c>
      <c r="B26" s="52"/>
      <c r="C26" s="52"/>
      <c r="D26" s="52"/>
      <c r="E26" s="52"/>
      <c r="F26" s="52"/>
      <c r="G26" s="55"/>
      <c r="H26" s="55"/>
      <c r="I26" s="55"/>
      <c r="J26" s="55"/>
      <c r="K26" s="56">
        <f t="shared" si="1"/>
      </c>
      <c r="L26" s="56"/>
      <c r="M26" s="56"/>
      <c r="N26" s="34"/>
      <c r="O26" s="54"/>
      <c r="P26" s="54"/>
      <c r="Q26" s="34">
        <f t="shared" si="0"/>
      </c>
      <c r="R26" s="52"/>
      <c r="S26" s="42"/>
      <c r="T26" s="57"/>
      <c r="U26" s="52"/>
    </row>
    <row r="27" spans="1:21" ht="21.75" customHeight="1">
      <c r="A27" s="5">
        <v>17</v>
      </c>
      <c r="B27" s="52"/>
      <c r="C27" s="52"/>
      <c r="D27" s="52"/>
      <c r="E27" s="52"/>
      <c r="F27" s="52"/>
      <c r="G27" s="55"/>
      <c r="H27" s="55"/>
      <c r="I27" s="55"/>
      <c r="J27" s="55"/>
      <c r="K27" s="56">
        <f t="shared" si="1"/>
      </c>
      <c r="L27" s="56"/>
      <c r="M27" s="56"/>
      <c r="N27" s="34"/>
      <c r="O27" s="54"/>
      <c r="P27" s="54"/>
      <c r="Q27" s="34">
        <f t="shared" si="0"/>
      </c>
      <c r="R27" s="52"/>
      <c r="S27" s="42"/>
      <c r="T27" s="57"/>
      <c r="U27" s="52"/>
    </row>
    <row r="28" spans="1:21" ht="21.75" customHeight="1">
      <c r="A28" s="5">
        <v>18</v>
      </c>
      <c r="B28" s="52"/>
      <c r="C28" s="52"/>
      <c r="D28" s="52"/>
      <c r="E28" s="52"/>
      <c r="F28" s="52"/>
      <c r="G28" s="55"/>
      <c r="H28" s="55"/>
      <c r="I28" s="55"/>
      <c r="J28" s="55"/>
      <c r="K28" s="56">
        <f t="shared" si="1"/>
      </c>
      <c r="L28" s="56"/>
      <c r="M28" s="56"/>
      <c r="N28" s="34"/>
      <c r="O28" s="54"/>
      <c r="P28" s="54"/>
      <c r="Q28" s="34">
        <f t="shared" si="0"/>
      </c>
      <c r="R28" s="52"/>
      <c r="S28" s="42"/>
      <c r="T28" s="57"/>
      <c r="U28" s="52"/>
    </row>
    <row r="29" spans="1:21" ht="21.75" customHeight="1">
      <c r="A29" s="5">
        <v>19</v>
      </c>
      <c r="B29" s="52"/>
      <c r="C29" s="52"/>
      <c r="D29" s="52"/>
      <c r="E29" s="52"/>
      <c r="F29" s="52"/>
      <c r="G29" s="55"/>
      <c r="H29" s="55"/>
      <c r="I29" s="55"/>
      <c r="J29" s="55"/>
      <c r="K29" s="56">
        <f t="shared" si="1"/>
      </c>
      <c r="L29" s="56"/>
      <c r="M29" s="56"/>
      <c r="N29" s="34"/>
      <c r="O29" s="54"/>
      <c r="P29" s="54"/>
      <c r="Q29" s="34">
        <f t="shared" si="0"/>
      </c>
      <c r="R29" s="52"/>
      <c r="S29" s="42"/>
      <c r="T29" s="57"/>
      <c r="U29" s="52"/>
    </row>
    <row r="30" spans="1:21" ht="21.75" customHeight="1">
      <c r="A30" s="5">
        <v>20</v>
      </c>
      <c r="B30" s="52"/>
      <c r="C30" s="52"/>
      <c r="D30" s="52"/>
      <c r="E30" s="52"/>
      <c r="F30" s="52"/>
      <c r="G30" s="55"/>
      <c r="H30" s="55"/>
      <c r="I30" s="55"/>
      <c r="J30" s="55"/>
      <c r="K30" s="56">
        <f t="shared" si="1"/>
      </c>
      <c r="L30" s="56"/>
      <c r="M30" s="56"/>
      <c r="N30" s="34"/>
      <c r="O30" s="54"/>
      <c r="P30" s="54"/>
      <c r="Q30" s="34">
        <f t="shared" si="0"/>
      </c>
      <c r="R30" s="52"/>
      <c r="S30" s="42"/>
      <c r="T30" s="57"/>
      <c r="U30" s="52"/>
    </row>
    <row r="31" spans="1:21" ht="21.75" customHeight="1">
      <c r="A31" s="5">
        <v>21</v>
      </c>
      <c r="B31" s="52"/>
      <c r="C31" s="52"/>
      <c r="D31" s="52"/>
      <c r="E31" s="52"/>
      <c r="F31" s="52"/>
      <c r="G31" s="55"/>
      <c r="H31" s="55"/>
      <c r="I31" s="55"/>
      <c r="J31" s="55"/>
      <c r="K31" s="56">
        <f t="shared" si="1"/>
      </c>
      <c r="L31" s="56"/>
      <c r="M31" s="56"/>
      <c r="N31" s="34"/>
      <c r="O31" s="54"/>
      <c r="P31" s="54"/>
      <c r="Q31" s="34">
        <f t="shared" si="0"/>
      </c>
      <c r="R31" s="52"/>
      <c r="S31" s="42"/>
      <c r="T31" s="57"/>
      <c r="U31" s="52"/>
    </row>
    <row r="32" spans="1:21" ht="21.75" customHeight="1">
      <c r="A32" s="5">
        <v>22</v>
      </c>
      <c r="B32" s="52"/>
      <c r="C32" s="52"/>
      <c r="D32" s="52"/>
      <c r="E32" s="52"/>
      <c r="F32" s="52"/>
      <c r="G32" s="55"/>
      <c r="H32" s="55"/>
      <c r="I32" s="55"/>
      <c r="J32" s="55"/>
      <c r="K32" s="56">
        <f t="shared" si="1"/>
      </c>
      <c r="L32" s="56"/>
      <c r="M32" s="56"/>
      <c r="N32" s="34"/>
      <c r="O32" s="54"/>
      <c r="P32" s="54"/>
      <c r="Q32" s="34">
        <f t="shared" si="0"/>
      </c>
      <c r="R32" s="52"/>
      <c r="S32" s="42"/>
      <c r="T32" s="57"/>
      <c r="U32" s="52"/>
    </row>
    <row r="33" spans="1:21" ht="21.75" customHeight="1">
      <c r="A33" s="5">
        <v>23</v>
      </c>
      <c r="B33" s="52"/>
      <c r="C33" s="52"/>
      <c r="D33" s="52"/>
      <c r="E33" s="52"/>
      <c r="F33" s="52"/>
      <c r="G33" s="55"/>
      <c r="H33" s="55"/>
      <c r="I33" s="55"/>
      <c r="J33" s="55"/>
      <c r="K33" s="56">
        <f t="shared" si="1"/>
      </c>
      <c r="L33" s="56"/>
      <c r="M33" s="56"/>
      <c r="N33" s="34"/>
      <c r="O33" s="54"/>
      <c r="P33" s="54"/>
      <c r="Q33" s="34">
        <f t="shared" si="0"/>
      </c>
      <c r="R33" s="52"/>
      <c r="S33" s="42"/>
      <c r="T33" s="57"/>
      <c r="U33" s="52"/>
    </row>
    <row r="34" spans="1:21" ht="21.75" customHeight="1">
      <c r="A34" s="5">
        <v>24</v>
      </c>
      <c r="B34" s="52"/>
      <c r="C34" s="52"/>
      <c r="D34" s="52"/>
      <c r="E34" s="52"/>
      <c r="F34" s="52"/>
      <c r="G34" s="55"/>
      <c r="H34" s="55"/>
      <c r="I34" s="55"/>
      <c r="J34" s="55"/>
      <c r="K34" s="56">
        <f t="shared" si="1"/>
      </c>
      <c r="L34" s="56"/>
      <c r="M34" s="56"/>
      <c r="N34" s="34"/>
      <c r="O34" s="54"/>
      <c r="P34" s="54"/>
      <c r="Q34" s="34">
        <f t="shared" si="0"/>
      </c>
      <c r="R34" s="52"/>
      <c r="S34" s="42"/>
      <c r="T34" s="57"/>
      <c r="U34" s="52"/>
    </row>
    <row r="35" spans="1:21" ht="21.75" customHeight="1">
      <c r="A35" s="5">
        <v>25</v>
      </c>
      <c r="B35" s="52"/>
      <c r="C35" s="52"/>
      <c r="D35" s="52"/>
      <c r="E35" s="52"/>
      <c r="F35" s="52"/>
      <c r="G35" s="55"/>
      <c r="H35" s="55"/>
      <c r="I35" s="55"/>
      <c r="J35" s="55"/>
      <c r="K35" s="56">
        <f t="shared" si="1"/>
      </c>
      <c r="L35" s="56"/>
      <c r="M35" s="56"/>
      <c r="N35" s="34"/>
      <c r="O35" s="54"/>
      <c r="P35" s="54"/>
      <c r="Q35" s="34">
        <f t="shared" si="0"/>
      </c>
      <c r="R35" s="52"/>
      <c r="S35" s="42"/>
      <c r="T35" s="57"/>
      <c r="U35" s="52"/>
    </row>
    <row r="36" spans="1:21" ht="21.75" customHeight="1">
      <c r="A36" s="5">
        <v>26</v>
      </c>
      <c r="B36" s="52"/>
      <c r="C36" s="52"/>
      <c r="D36" s="52"/>
      <c r="E36" s="52"/>
      <c r="F36" s="52"/>
      <c r="G36" s="55"/>
      <c r="H36" s="55"/>
      <c r="I36" s="55"/>
      <c r="J36" s="55"/>
      <c r="K36" s="56">
        <f t="shared" si="1"/>
      </c>
      <c r="L36" s="56"/>
      <c r="M36" s="56"/>
      <c r="N36" s="34"/>
      <c r="O36" s="54"/>
      <c r="P36" s="54"/>
      <c r="Q36" s="34">
        <f t="shared" si="0"/>
      </c>
      <c r="R36" s="52"/>
      <c r="S36" s="42"/>
      <c r="T36" s="57"/>
      <c r="U36" s="52"/>
    </row>
    <row r="37" spans="1:21" ht="21.75" customHeight="1">
      <c r="A37" s="5">
        <v>27</v>
      </c>
      <c r="B37" s="52"/>
      <c r="C37" s="52"/>
      <c r="D37" s="52"/>
      <c r="E37" s="52"/>
      <c r="F37" s="52"/>
      <c r="G37" s="55"/>
      <c r="H37" s="55"/>
      <c r="I37" s="55"/>
      <c r="J37" s="55"/>
      <c r="K37" s="56">
        <f t="shared" si="1"/>
      </c>
      <c r="L37" s="56"/>
      <c r="M37" s="56"/>
      <c r="N37" s="34"/>
      <c r="O37" s="54"/>
      <c r="P37" s="54"/>
      <c r="Q37" s="34">
        <f t="shared" si="0"/>
      </c>
      <c r="R37" s="52"/>
      <c r="S37" s="42"/>
      <c r="T37" s="57"/>
      <c r="U37" s="52"/>
    </row>
    <row r="38" spans="1:21" ht="21.75" customHeight="1">
      <c r="A38" s="5">
        <v>28</v>
      </c>
      <c r="B38" s="52"/>
      <c r="C38" s="52"/>
      <c r="D38" s="52"/>
      <c r="E38" s="52"/>
      <c r="F38" s="52"/>
      <c r="G38" s="55"/>
      <c r="H38" s="55"/>
      <c r="I38" s="55"/>
      <c r="J38" s="55"/>
      <c r="K38" s="56">
        <f t="shared" si="1"/>
      </c>
      <c r="L38" s="56"/>
      <c r="M38" s="56"/>
      <c r="N38" s="34"/>
      <c r="O38" s="54"/>
      <c r="P38" s="54"/>
      <c r="Q38" s="34">
        <f t="shared" si="0"/>
      </c>
      <c r="R38" s="52"/>
      <c r="S38" s="42"/>
      <c r="T38" s="57"/>
      <c r="U38" s="52"/>
    </row>
    <row r="39" spans="1:21" ht="21.75" customHeight="1">
      <c r="A39" s="5">
        <v>29</v>
      </c>
      <c r="B39" s="52"/>
      <c r="C39" s="52"/>
      <c r="D39" s="52"/>
      <c r="E39" s="52"/>
      <c r="F39" s="52"/>
      <c r="G39" s="55"/>
      <c r="H39" s="55"/>
      <c r="I39" s="55"/>
      <c r="J39" s="55"/>
      <c r="K39" s="56">
        <f t="shared" si="1"/>
      </c>
      <c r="L39" s="56"/>
      <c r="M39" s="56"/>
      <c r="N39" s="34"/>
      <c r="O39" s="54"/>
      <c r="P39" s="54"/>
      <c r="Q39" s="34">
        <f t="shared" si="0"/>
      </c>
      <c r="R39" s="52"/>
      <c r="S39" s="42"/>
      <c r="T39" s="57"/>
      <c r="U39" s="52"/>
    </row>
    <row r="40" ht="13.5">
      <c r="B40" t="s">
        <v>289</v>
      </c>
    </row>
  </sheetData>
  <sheetProtection/>
  <mergeCells count="229">
    <mergeCell ref="B39:C39"/>
    <mergeCell ref="D39:F39"/>
    <mergeCell ref="B38:C38"/>
    <mergeCell ref="D38:F38"/>
    <mergeCell ref="G38:J38"/>
    <mergeCell ref="K38:M38"/>
    <mergeCell ref="O38:P38"/>
    <mergeCell ref="T39:U39"/>
    <mergeCell ref="R37:S37"/>
    <mergeCell ref="G39:J39"/>
    <mergeCell ref="K39:M39"/>
    <mergeCell ref="O39:P39"/>
    <mergeCell ref="R39:S39"/>
    <mergeCell ref="T37:U37"/>
    <mergeCell ref="T36:U36"/>
    <mergeCell ref="B35:C35"/>
    <mergeCell ref="D35:F35"/>
    <mergeCell ref="R38:S38"/>
    <mergeCell ref="T38:U38"/>
    <mergeCell ref="B37:C37"/>
    <mergeCell ref="D37:F37"/>
    <mergeCell ref="G37:J37"/>
    <mergeCell ref="K37:M37"/>
    <mergeCell ref="O37:P37"/>
    <mergeCell ref="B36:C36"/>
    <mergeCell ref="D36:F36"/>
    <mergeCell ref="G36:J36"/>
    <mergeCell ref="K36:M36"/>
    <mergeCell ref="O36:P36"/>
    <mergeCell ref="R36:S36"/>
    <mergeCell ref="B34:C34"/>
    <mergeCell ref="D34:F34"/>
    <mergeCell ref="G34:J34"/>
    <mergeCell ref="K34:M34"/>
    <mergeCell ref="O34:P34"/>
    <mergeCell ref="T35:U35"/>
    <mergeCell ref="R33:S33"/>
    <mergeCell ref="G35:J35"/>
    <mergeCell ref="K35:M35"/>
    <mergeCell ref="O35:P35"/>
    <mergeCell ref="R35:S35"/>
    <mergeCell ref="T33:U33"/>
    <mergeCell ref="T32:U32"/>
    <mergeCell ref="B31:C31"/>
    <mergeCell ref="D31:F31"/>
    <mergeCell ref="R34:S34"/>
    <mergeCell ref="T34:U34"/>
    <mergeCell ref="B33:C33"/>
    <mergeCell ref="D33:F33"/>
    <mergeCell ref="G33:J33"/>
    <mergeCell ref="K33:M33"/>
    <mergeCell ref="O33:P33"/>
    <mergeCell ref="B32:C32"/>
    <mergeCell ref="D32:F32"/>
    <mergeCell ref="G32:J32"/>
    <mergeCell ref="K32:M32"/>
    <mergeCell ref="O32:P32"/>
    <mergeCell ref="R32:S32"/>
    <mergeCell ref="B30:C30"/>
    <mergeCell ref="D30:F30"/>
    <mergeCell ref="G30:J30"/>
    <mergeCell ref="K30:M30"/>
    <mergeCell ref="O30:P30"/>
    <mergeCell ref="T31:U31"/>
    <mergeCell ref="R29:S29"/>
    <mergeCell ref="G31:J31"/>
    <mergeCell ref="K31:M31"/>
    <mergeCell ref="O31:P31"/>
    <mergeCell ref="R31:S31"/>
    <mergeCell ref="T29:U29"/>
    <mergeCell ref="T28:U28"/>
    <mergeCell ref="B27:C27"/>
    <mergeCell ref="D27:F27"/>
    <mergeCell ref="R30:S30"/>
    <mergeCell ref="T30:U30"/>
    <mergeCell ref="B29:C29"/>
    <mergeCell ref="D29:F29"/>
    <mergeCell ref="G29:J29"/>
    <mergeCell ref="K29:M29"/>
    <mergeCell ref="O29:P29"/>
    <mergeCell ref="B28:C28"/>
    <mergeCell ref="D28:F28"/>
    <mergeCell ref="G28:J28"/>
    <mergeCell ref="K28:M28"/>
    <mergeCell ref="O28:P28"/>
    <mergeCell ref="R28:S28"/>
    <mergeCell ref="B26:C26"/>
    <mergeCell ref="D26:F26"/>
    <mergeCell ref="G26:J26"/>
    <mergeCell ref="K26:M26"/>
    <mergeCell ref="O26:P26"/>
    <mergeCell ref="T27:U27"/>
    <mergeCell ref="R25:S25"/>
    <mergeCell ref="G27:J27"/>
    <mergeCell ref="K27:M27"/>
    <mergeCell ref="O27:P27"/>
    <mergeCell ref="R27:S27"/>
    <mergeCell ref="T25:U25"/>
    <mergeCell ref="T24:U24"/>
    <mergeCell ref="B23:C23"/>
    <mergeCell ref="D23:F23"/>
    <mergeCell ref="R26:S26"/>
    <mergeCell ref="T26:U26"/>
    <mergeCell ref="B25:C25"/>
    <mergeCell ref="D25:F25"/>
    <mergeCell ref="G25:J25"/>
    <mergeCell ref="K25:M25"/>
    <mergeCell ref="O25:P25"/>
    <mergeCell ref="B24:C24"/>
    <mergeCell ref="D24:F24"/>
    <mergeCell ref="G24:J24"/>
    <mergeCell ref="K24:M24"/>
    <mergeCell ref="O24:P24"/>
    <mergeCell ref="R24:S24"/>
    <mergeCell ref="B22:C22"/>
    <mergeCell ref="D22:F22"/>
    <mergeCell ref="G22:J22"/>
    <mergeCell ref="K22:M22"/>
    <mergeCell ref="O22:P22"/>
    <mergeCell ref="T23:U23"/>
    <mergeCell ref="R21:S21"/>
    <mergeCell ref="G23:J23"/>
    <mergeCell ref="K23:M23"/>
    <mergeCell ref="O23:P23"/>
    <mergeCell ref="R23:S23"/>
    <mergeCell ref="T21:U21"/>
    <mergeCell ref="T20:U20"/>
    <mergeCell ref="B19:C19"/>
    <mergeCell ref="D19:F19"/>
    <mergeCell ref="R22:S22"/>
    <mergeCell ref="T22:U22"/>
    <mergeCell ref="B21:C21"/>
    <mergeCell ref="D21:F21"/>
    <mergeCell ref="G21:J21"/>
    <mergeCell ref="K21:M21"/>
    <mergeCell ref="O21:P21"/>
    <mergeCell ref="B20:C20"/>
    <mergeCell ref="D20:F20"/>
    <mergeCell ref="G20:J20"/>
    <mergeCell ref="K20:M20"/>
    <mergeCell ref="O20:P20"/>
    <mergeCell ref="R20:S20"/>
    <mergeCell ref="B18:C18"/>
    <mergeCell ref="D18:F18"/>
    <mergeCell ref="G18:J18"/>
    <mergeCell ref="K18:M18"/>
    <mergeCell ref="O18:P18"/>
    <mergeCell ref="T19:U19"/>
    <mergeCell ref="R17:S17"/>
    <mergeCell ref="G19:J19"/>
    <mergeCell ref="K19:M19"/>
    <mergeCell ref="O19:P19"/>
    <mergeCell ref="R19:S19"/>
    <mergeCell ref="T17:U17"/>
    <mergeCell ref="T16:U16"/>
    <mergeCell ref="B15:C15"/>
    <mergeCell ref="D15:F15"/>
    <mergeCell ref="R18:S18"/>
    <mergeCell ref="T18:U18"/>
    <mergeCell ref="B17:C17"/>
    <mergeCell ref="D17:F17"/>
    <mergeCell ref="G17:J17"/>
    <mergeCell ref="K17:M17"/>
    <mergeCell ref="O17:P17"/>
    <mergeCell ref="B16:C16"/>
    <mergeCell ref="D16:F16"/>
    <mergeCell ref="G16:J16"/>
    <mergeCell ref="K16:M16"/>
    <mergeCell ref="O16:P16"/>
    <mergeCell ref="R16:S16"/>
    <mergeCell ref="B14:C14"/>
    <mergeCell ref="D14:F14"/>
    <mergeCell ref="G14:J14"/>
    <mergeCell ref="K14:M14"/>
    <mergeCell ref="O14:P14"/>
    <mergeCell ref="T15:U15"/>
    <mergeCell ref="R13:S13"/>
    <mergeCell ref="G15:J15"/>
    <mergeCell ref="K15:M15"/>
    <mergeCell ref="O15:P15"/>
    <mergeCell ref="R15:S15"/>
    <mergeCell ref="T13:U13"/>
    <mergeCell ref="T12:U12"/>
    <mergeCell ref="B11:C11"/>
    <mergeCell ref="D11:F11"/>
    <mergeCell ref="R14:S14"/>
    <mergeCell ref="T14:U14"/>
    <mergeCell ref="B13:C13"/>
    <mergeCell ref="D13:F13"/>
    <mergeCell ref="G13:J13"/>
    <mergeCell ref="K13:M13"/>
    <mergeCell ref="O13:P13"/>
    <mergeCell ref="B12:C12"/>
    <mergeCell ref="D12:F12"/>
    <mergeCell ref="G12:J12"/>
    <mergeCell ref="K12:M12"/>
    <mergeCell ref="O12:P12"/>
    <mergeCell ref="R12:S12"/>
    <mergeCell ref="G11:J11"/>
    <mergeCell ref="K11:M11"/>
    <mergeCell ref="O11:P11"/>
    <mergeCell ref="R11:S11"/>
    <mergeCell ref="R9:S9"/>
    <mergeCell ref="T9:U9"/>
    <mergeCell ref="T10:U10"/>
    <mergeCell ref="T11:U11"/>
    <mergeCell ref="B10:C10"/>
    <mergeCell ref="D10:F10"/>
    <mergeCell ref="G10:J10"/>
    <mergeCell ref="K10:M10"/>
    <mergeCell ref="O10:P10"/>
    <mergeCell ref="R10:S10"/>
    <mergeCell ref="A7:C7"/>
    <mergeCell ref="D7:G7"/>
    <mergeCell ref="H7:I7"/>
    <mergeCell ref="J7:M7"/>
    <mergeCell ref="P7:U7"/>
    <mergeCell ref="B9:C9"/>
    <mergeCell ref="D9:F9"/>
    <mergeCell ref="G9:J9"/>
    <mergeCell ref="K9:M9"/>
    <mergeCell ref="O9:P9"/>
    <mergeCell ref="B1:D1"/>
    <mergeCell ref="O1:U1"/>
    <mergeCell ref="B3:U3"/>
    <mergeCell ref="A5:F5"/>
    <mergeCell ref="O5:U5"/>
    <mergeCell ref="O6:P6"/>
    <mergeCell ref="Q6:U6"/>
  </mergeCells>
  <dataValidations count="10">
    <dataValidation type="list" showInputMessage="1" showErrorMessage="1" sqref="R11:S39">
      <formula1>県名</formula1>
    </dataValidation>
    <dataValidation type="list" allowBlank="1" showInputMessage="1" showErrorMessage="1" sqref="N10:N39">
      <formula1>"男,女"</formula1>
    </dataValidation>
    <dataValidation type="list" allowBlank="1" showInputMessage="1" showErrorMessage="1" sqref="B10:C10">
      <formula1>"BS,VS"</formula1>
    </dataValidation>
    <dataValidation allowBlank="1" showInputMessage="1" showErrorMessage="1" imeMode="on" sqref="G11:M39"/>
    <dataValidation allowBlank="1" showInputMessage="1" showErrorMessage="1" imeMode="off" sqref="D11:F39 O10:P39"/>
    <dataValidation type="list" showInputMessage="1" showErrorMessage="1" errorTitle="県名" error="県名に間違えはありませんか。" sqref="R10:S10">
      <formula1>県名</formula1>
    </dataValidation>
    <dataValidation errorStyle="warning" type="list" allowBlank="1" showInputMessage="1" showErrorMessage="1" errorTitle="市町村名" error="市町村名に間違えはありませんか。" sqref="T10:U10">
      <formula1>INDIRECT(R10)</formula1>
    </dataValidation>
    <dataValidation type="list" allowBlank="1" showInputMessage="1" showErrorMessage="1" imeMode="off" sqref="B11:C39">
      <formula1>"BS,VS"</formula1>
    </dataValidation>
    <dataValidation errorStyle="warning" type="list" allowBlank="1" showInputMessage="1" showErrorMessage="1" sqref="D7:G7">
      <formula1>"連盟,愛知連盟,岐阜県連盟,三重連盟,静岡県連盟"</formula1>
    </dataValidation>
    <dataValidation errorStyle="warning" type="list" allowBlank="1" showInputMessage="1" showErrorMessage="1" sqref="T11:U39">
      <formula1>INDIRECT(R11)</formula1>
    </dataValidation>
  </dataValidations>
  <printOptions/>
  <pageMargins left="0.7086614173228347" right="0.31496062992125984" top="0.5511811023622047" bottom="0.551181102362204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L25"/>
  <sheetViews>
    <sheetView zoomScalePageLayoutView="0" workbookViewId="0" topLeftCell="A1">
      <selection activeCell="AG8" sqref="AG8"/>
    </sheetView>
  </sheetViews>
  <sheetFormatPr defaultColWidth="9.140625" defaultRowHeight="15"/>
  <cols>
    <col min="1" max="1" width="3.7109375" style="0" customWidth="1"/>
    <col min="2" max="4" width="5.00390625" style="0" customWidth="1"/>
    <col min="5" max="8" width="4.57421875" style="0" customWidth="1"/>
    <col min="9" max="12" width="5.00390625" style="0" customWidth="1"/>
    <col min="13" max="15" width="4.57421875" style="0" customWidth="1"/>
    <col min="16" max="16" width="5.00390625" style="0" customWidth="1"/>
    <col min="17" max="17" width="3.57421875" style="0" customWidth="1"/>
    <col min="18" max="21" width="4.57421875" style="0" customWidth="1"/>
    <col min="22" max="27" width="3.00390625" style="0" customWidth="1"/>
    <col min="28" max="31" width="5.421875" style="0" customWidth="1"/>
    <col min="32" max="32" width="1.8515625" style="0" customWidth="1"/>
    <col min="33" max="33" width="9.421875" style="0" bestFit="1" customWidth="1"/>
  </cols>
  <sheetData>
    <row r="1" spans="33:34" ht="15">
      <c r="AG1" t="s">
        <v>282</v>
      </c>
      <c r="AH1" s="22">
        <v>44013</v>
      </c>
    </row>
    <row r="2" spans="1:31" ht="16.5" customHeight="1">
      <c r="A2" s="1"/>
      <c r="B2" s="39" t="s">
        <v>44</v>
      </c>
      <c r="C2" s="40"/>
      <c r="D2" s="41"/>
      <c r="E2" s="1"/>
      <c r="F2" s="1"/>
      <c r="G2" s="1"/>
      <c r="H2" s="1"/>
      <c r="I2" s="1"/>
      <c r="J2" s="1"/>
      <c r="K2" s="1"/>
      <c r="L2" s="1"/>
      <c r="M2" s="1"/>
      <c r="N2" s="1"/>
      <c r="O2" s="1"/>
      <c r="P2" s="1"/>
      <c r="Q2" s="1"/>
      <c r="R2" s="1"/>
      <c r="S2" s="1"/>
      <c r="T2" s="1"/>
      <c r="U2" s="1"/>
      <c r="V2" s="39" t="s">
        <v>45</v>
      </c>
      <c r="W2" s="40"/>
      <c r="X2" s="40"/>
      <c r="Y2" s="40"/>
      <c r="Z2" s="40"/>
      <c r="AA2" s="40"/>
      <c r="AB2" s="40"/>
      <c r="AC2" s="40"/>
      <c r="AD2" s="40"/>
      <c r="AE2" s="41"/>
    </row>
    <row r="3" spans="1:34" ht="11.25" customHeight="1">
      <c r="A3" s="1" t="s">
        <v>293</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H3" s="37"/>
    </row>
    <row r="4" spans="1:31" ht="22.5" customHeight="1">
      <c r="A4" s="61" t="s">
        <v>294</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9"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22.5" customHeight="1">
      <c r="A6" s="1"/>
      <c r="B6" s="62" t="s">
        <v>46</v>
      </c>
      <c r="C6" s="62"/>
      <c r="D6" s="62"/>
      <c r="E6" s="62"/>
      <c r="F6" s="1"/>
      <c r="G6" s="1"/>
      <c r="H6" s="1"/>
      <c r="I6" s="1"/>
      <c r="J6" s="1"/>
      <c r="K6" s="1"/>
      <c r="L6" s="1"/>
      <c r="M6" s="1"/>
      <c r="N6" s="1"/>
      <c r="O6" s="1"/>
      <c r="P6" s="1"/>
      <c r="Q6" s="1"/>
      <c r="R6" s="1"/>
      <c r="S6" s="1"/>
      <c r="T6" s="1"/>
      <c r="U6" s="1"/>
      <c r="V6" s="1"/>
      <c r="W6" s="47" t="s">
        <v>279</v>
      </c>
      <c r="X6" s="47"/>
      <c r="Y6" s="47"/>
      <c r="Z6" s="47"/>
      <c r="AA6" s="47"/>
      <c r="AB6" s="47"/>
      <c r="AC6" s="47"/>
      <c r="AD6" s="47"/>
      <c r="AE6" s="47"/>
    </row>
    <row r="7" spans="1:31" ht="22.5" customHeight="1">
      <c r="A7" s="1"/>
      <c r="B7" s="1"/>
      <c r="C7" s="1"/>
      <c r="D7" s="1"/>
      <c r="E7" s="1"/>
      <c r="F7" s="1"/>
      <c r="G7" s="1"/>
      <c r="H7" s="1"/>
      <c r="I7" s="1"/>
      <c r="J7" s="1"/>
      <c r="K7" s="1"/>
      <c r="L7" s="1"/>
      <c r="M7" s="1"/>
      <c r="N7" s="1"/>
      <c r="O7" s="1"/>
      <c r="P7" s="1"/>
      <c r="Q7" s="1"/>
      <c r="R7" s="1"/>
      <c r="S7" s="1"/>
      <c r="T7" s="1"/>
      <c r="U7" s="1"/>
      <c r="V7" s="15" t="s">
        <v>2</v>
      </c>
      <c r="W7" s="15"/>
      <c r="X7" s="16"/>
      <c r="Y7" s="58"/>
      <c r="Z7" s="58"/>
      <c r="AA7" s="58"/>
      <c r="AB7" s="58"/>
      <c r="AC7" s="58"/>
      <c r="AD7" s="58"/>
      <c r="AE7" s="58"/>
    </row>
    <row r="8" spans="1:31"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22.5" customHeight="1">
      <c r="A9" s="49" t="s">
        <v>27</v>
      </c>
      <c r="B9" s="49"/>
      <c r="C9" s="50" t="s">
        <v>28</v>
      </c>
      <c r="D9" s="50"/>
      <c r="E9" s="50"/>
      <c r="F9" s="50"/>
      <c r="G9" s="1"/>
      <c r="H9" s="1"/>
      <c r="I9" s="1"/>
      <c r="J9" s="49" t="s">
        <v>29</v>
      </c>
      <c r="K9" s="49"/>
      <c r="L9" s="50" t="s">
        <v>30</v>
      </c>
      <c r="M9" s="50"/>
      <c r="N9" s="50"/>
      <c r="O9" s="50"/>
      <c r="P9" s="50"/>
      <c r="Q9" s="50"/>
      <c r="R9" s="1"/>
      <c r="S9" s="1"/>
      <c r="T9" s="49" t="s">
        <v>47</v>
      </c>
      <c r="U9" s="49"/>
      <c r="V9" s="50" t="s">
        <v>10</v>
      </c>
      <c r="W9" s="50"/>
      <c r="X9" s="50"/>
      <c r="Y9" s="50"/>
      <c r="Z9" s="50"/>
      <c r="AA9" s="50"/>
      <c r="AB9" s="50"/>
      <c r="AC9" s="17"/>
      <c r="AD9" s="17"/>
      <c r="AE9" s="1"/>
    </row>
    <row r="10" spans="1:31"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21" customHeight="1">
      <c r="A11" s="53" t="s">
        <v>32</v>
      </c>
      <c r="B11" s="53" t="s">
        <v>34</v>
      </c>
      <c r="C11" s="53"/>
      <c r="D11" s="53"/>
      <c r="E11" s="53" t="s">
        <v>35</v>
      </c>
      <c r="F11" s="53"/>
      <c r="G11" s="53"/>
      <c r="H11" s="53"/>
      <c r="I11" s="63" t="s">
        <v>36</v>
      </c>
      <c r="J11" s="64"/>
      <c r="K11" s="65"/>
      <c r="L11" s="53" t="s">
        <v>38</v>
      </c>
      <c r="M11" s="53" t="s">
        <v>48</v>
      </c>
      <c r="N11" s="53"/>
      <c r="O11" s="53"/>
      <c r="P11" s="68" t="s">
        <v>49</v>
      </c>
      <c r="Q11" s="53" t="s">
        <v>41</v>
      </c>
      <c r="R11" s="39"/>
      <c r="S11" s="70" t="s">
        <v>42</v>
      </c>
      <c r="T11" s="53"/>
      <c r="U11" s="53"/>
      <c r="V11" s="71" t="s">
        <v>50</v>
      </c>
      <c r="W11" s="71"/>
      <c r="X11" s="71"/>
      <c r="Y11" s="71"/>
      <c r="Z11" s="71"/>
      <c r="AA11" s="71"/>
      <c r="AB11" s="71"/>
      <c r="AC11" s="71"/>
      <c r="AD11" s="71"/>
      <c r="AE11" s="71"/>
    </row>
    <row r="12" spans="1:31" ht="37.5" customHeight="1">
      <c r="A12" s="53"/>
      <c r="B12" s="53"/>
      <c r="C12" s="53"/>
      <c r="D12" s="53"/>
      <c r="E12" s="53"/>
      <c r="F12" s="53"/>
      <c r="G12" s="53"/>
      <c r="H12" s="53"/>
      <c r="I12" s="66"/>
      <c r="J12" s="48"/>
      <c r="K12" s="67"/>
      <c r="L12" s="53"/>
      <c r="M12" s="53"/>
      <c r="N12" s="53"/>
      <c r="O12" s="53"/>
      <c r="P12" s="69"/>
      <c r="Q12" s="53"/>
      <c r="R12" s="39"/>
      <c r="S12" s="70"/>
      <c r="T12" s="53"/>
      <c r="U12" s="53"/>
      <c r="V12" s="69" t="s">
        <v>290</v>
      </c>
      <c r="W12" s="69"/>
      <c r="X12" s="69" t="s">
        <v>51</v>
      </c>
      <c r="Y12" s="69"/>
      <c r="Z12" s="72" t="s">
        <v>5</v>
      </c>
      <c r="AA12" s="73"/>
      <c r="AB12" s="59" t="s">
        <v>52</v>
      </c>
      <c r="AC12" s="60"/>
      <c r="AD12" s="60"/>
      <c r="AE12" s="24" t="s">
        <v>236</v>
      </c>
    </row>
    <row r="13" spans="1:31" ht="22.5" customHeight="1">
      <c r="A13" s="5" t="s">
        <v>43</v>
      </c>
      <c r="B13" s="52">
        <v>1234567890</v>
      </c>
      <c r="C13" s="52"/>
      <c r="D13" s="52"/>
      <c r="E13" s="52" t="s">
        <v>283</v>
      </c>
      <c r="F13" s="52"/>
      <c r="G13" s="52"/>
      <c r="H13" s="52"/>
      <c r="I13" s="52" t="s">
        <v>284</v>
      </c>
      <c r="J13" s="52"/>
      <c r="K13" s="52"/>
      <c r="L13" s="13" t="s">
        <v>16</v>
      </c>
      <c r="M13" s="74">
        <v>34839</v>
      </c>
      <c r="N13" s="74"/>
      <c r="O13" s="74"/>
      <c r="P13" s="38">
        <f>IF(M13&gt;1,($AH$1-M13)/365,"")</f>
        <v>25.134246575342466</v>
      </c>
      <c r="Q13" s="52" t="s">
        <v>56</v>
      </c>
      <c r="R13" s="42"/>
      <c r="S13" s="57" t="s">
        <v>100</v>
      </c>
      <c r="T13" s="52"/>
      <c r="U13" s="52"/>
      <c r="V13" s="52"/>
      <c r="W13" s="52"/>
      <c r="X13" s="52" t="s">
        <v>267</v>
      </c>
      <c r="Y13" s="52"/>
      <c r="Z13" s="72"/>
      <c r="AA13" s="73"/>
      <c r="AB13" s="18"/>
      <c r="AC13" s="18"/>
      <c r="AD13" s="23"/>
      <c r="AE13" s="14"/>
    </row>
    <row r="14" spans="1:38" ht="22.5" customHeight="1">
      <c r="A14" s="5">
        <v>1</v>
      </c>
      <c r="B14" s="42"/>
      <c r="C14" s="43"/>
      <c r="D14" s="44"/>
      <c r="E14" s="75"/>
      <c r="F14" s="76"/>
      <c r="G14" s="76"/>
      <c r="H14" s="77"/>
      <c r="I14" s="75">
        <f>PHONETIC(E14)</f>
      </c>
      <c r="J14" s="76"/>
      <c r="K14" s="77"/>
      <c r="L14" s="33"/>
      <c r="M14" s="78"/>
      <c r="N14" s="79"/>
      <c r="O14" s="80"/>
      <c r="P14" s="38">
        <f aca="true" t="shared" si="0" ref="P14:P25">IF(M14&gt;1,($AH$1-M14)/365,"")</f>
      </c>
      <c r="Q14" s="42"/>
      <c r="R14" s="81"/>
      <c r="S14" s="82"/>
      <c r="T14" s="43"/>
      <c r="U14" s="44"/>
      <c r="V14" s="42"/>
      <c r="W14" s="44"/>
      <c r="X14" s="42"/>
      <c r="Y14" s="44"/>
      <c r="Z14" s="42"/>
      <c r="AA14" s="83"/>
      <c r="AB14" s="35"/>
      <c r="AC14" s="35"/>
      <c r="AD14" s="23"/>
      <c r="AE14" s="33"/>
      <c r="AL14" t="str">
        <f>IF(V14="○","派"&amp;L14,IF(X14="○","S"&amp;L14,IF(Z14="○","G"&amp;L14,"未"&amp;L14)))</f>
        <v>未</v>
      </c>
    </row>
    <row r="15" spans="1:38" ht="22.5" customHeight="1">
      <c r="A15" s="5">
        <v>2</v>
      </c>
      <c r="B15" s="42"/>
      <c r="C15" s="43"/>
      <c r="D15" s="44"/>
      <c r="E15" s="75"/>
      <c r="F15" s="76"/>
      <c r="G15" s="76"/>
      <c r="H15" s="77"/>
      <c r="I15" s="75">
        <f aca="true" t="shared" si="1" ref="I15:I25">PHONETIC(E15)</f>
      </c>
      <c r="J15" s="76"/>
      <c r="K15" s="77"/>
      <c r="L15" s="33"/>
      <c r="M15" s="78"/>
      <c r="N15" s="79"/>
      <c r="O15" s="80"/>
      <c r="P15" s="38">
        <f t="shared" si="0"/>
      </c>
      <c r="Q15" s="42"/>
      <c r="R15" s="81"/>
      <c r="S15" s="82"/>
      <c r="T15" s="43"/>
      <c r="U15" s="44"/>
      <c r="V15" s="42"/>
      <c r="W15" s="44"/>
      <c r="X15" s="42"/>
      <c r="Y15" s="44"/>
      <c r="Z15" s="42"/>
      <c r="AA15" s="83"/>
      <c r="AB15" s="35"/>
      <c r="AC15" s="35"/>
      <c r="AD15" s="23"/>
      <c r="AE15" s="33"/>
      <c r="AL15" t="str">
        <f>IF(V15="○","派"&amp;L15,IF(X15="○","S"&amp;L15,IF(Z15="○","G"&amp;L15,"未"&amp;L15)))</f>
        <v>未</v>
      </c>
    </row>
    <row r="16" spans="1:38" ht="22.5" customHeight="1">
      <c r="A16" s="5">
        <v>3</v>
      </c>
      <c r="B16" s="42"/>
      <c r="C16" s="43"/>
      <c r="D16" s="44"/>
      <c r="E16" s="75"/>
      <c r="F16" s="76"/>
      <c r="G16" s="76"/>
      <c r="H16" s="77"/>
      <c r="I16" s="75">
        <f t="shared" si="1"/>
      </c>
      <c r="J16" s="76"/>
      <c r="K16" s="77"/>
      <c r="L16" s="33"/>
      <c r="M16" s="78"/>
      <c r="N16" s="79"/>
      <c r="O16" s="80"/>
      <c r="P16" s="38">
        <f t="shared" si="0"/>
      </c>
      <c r="Q16" s="42"/>
      <c r="R16" s="81"/>
      <c r="S16" s="82"/>
      <c r="T16" s="43"/>
      <c r="U16" s="44"/>
      <c r="V16" s="42"/>
      <c r="W16" s="44"/>
      <c r="X16" s="42"/>
      <c r="Y16" s="44"/>
      <c r="Z16" s="42"/>
      <c r="AA16" s="83"/>
      <c r="AB16" s="35"/>
      <c r="AC16" s="35"/>
      <c r="AD16" s="23"/>
      <c r="AE16" s="33"/>
      <c r="AL16" t="str">
        <f aca="true" t="shared" si="2" ref="AL16:AL25">IF(V16="○","派"&amp;L16,IF(X16="○","S"&amp;L16,IF(Z16="○","G"&amp;L16,"未"&amp;L16)))</f>
        <v>未</v>
      </c>
    </row>
    <row r="17" spans="1:38" ht="22.5" customHeight="1">
      <c r="A17" s="5">
        <v>4</v>
      </c>
      <c r="B17" s="42"/>
      <c r="C17" s="43"/>
      <c r="D17" s="44"/>
      <c r="E17" s="75"/>
      <c r="F17" s="76"/>
      <c r="G17" s="76"/>
      <c r="H17" s="77"/>
      <c r="I17" s="75">
        <f t="shared" si="1"/>
      </c>
      <c r="J17" s="76"/>
      <c r="K17" s="77"/>
      <c r="L17" s="33"/>
      <c r="M17" s="78"/>
      <c r="N17" s="79"/>
      <c r="O17" s="80"/>
      <c r="P17" s="38">
        <f t="shared" si="0"/>
      </c>
      <c r="Q17" s="42"/>
      <c r="R17" s="81"/>
      <c r="S17" s="82"/>
      <c r="T17" s="43"/>
      <c r="U17" s="44"/>
      <c r="V17" s="42"/>
      <c r="W17" s="44"/>
      <c r="X17" s="42"/>
      <c r="Y17" s="44"/>
      <c r="Z17" s="42"/>
      <c r="AA17" s="83"/>
      <c r="AB17" s="35"/>
      <c r="AC17" s="35"/>
      <c r="AD17" s="23"/>
      <c r="AE17" s="33"/>
      <c r="AL17" t="str">
        <f t="shared" si="2"/>
        <v>未</v>
      </c>
    </row>
    <row r="18" spans="1:38" ht="22.5" customHeight="1">
      <c r="A18" s="5">
        <v>5</v>
      </c>
      <c r="B18" s="42"/>
      <c r="C18" s="43"/>
      <c r="D18" s="44"/>
      <c r="E18" s="75"/>
      <c r="F18" s="76"/>
      <c r="G18" s="76"/>
      <c r="H18" s="77"/>
      <c r="I18" s="75">
        <f t="shared" si="1"/>
      </c>
      <c r="J18" s="76"/>
      <c r="K18" s="77"/>
      <c r="L18" s="33"/>
      <c r="M18" s="78"/>
      <c r="N18" s="79"/>
      <c r="O18" s="80"/>
      <c r="P18" s="38">
        <f t="shared" si="0"/>
      </c>
      <c r="Q18" s="42"/>
      <c r="R18" s="81"/>
      <c r="S18" s="82"/>
      <c r="T18" s="43"/>
      <c r="U18" s="44"/>
      <c r="V18" s="42"/>
      <c r="W18" s="44"/>
      <c r="X18" s="42"/>
      <c r="Y18" s="44"/>
      <c r="Z18" s="42"/>
      <c r="AA18" s="83"/>
      <c r="AB18" s="35"/>
      <c r="AC18" s="35"/>
      <c r="AD18" s="23"/>
      <c r="AE18" s="33"/>
      <c r="AL18" t="str">
        <f t="shared" si="2"/>
        <v>未</v>
      </c>
    </row>
    <row r="19" spans="1:38" ht="22.5" customHeight="1">
      <c r="A19" s="5">
        <v>6</v>
      </c>
      <c r="B19" s="42"/>
      <c r="C19" s="43"/>
      <c r="D19" s="44"/>
      <c r="E19" s="75"/>
      <c r="F19" s="76"/>
      <c r="G19" s="76"/>
      <c r="H19" s="77"/>
      <c r="I19" s="75">
        <f t="shared" si="1"/>
      </c>
      <c r="J19" s="76"/>
      <c r="K19" s="77"/>
      <c r="L19" s="33"/>
      <c r="M19" s="78"/>
      <c r="N19" s="79"/>
      <c r="O19" s="80"/>
      <c r="P19" s="38">
        <f t="shared" si="0"/>
      </c>
      <c r="Q19" s="42"/>
      <c r="R19" s="81"/>
      <c r="S19" s="82"/>
      <c r="T19" s="43"/>
      <c r="U19" s="44"/>
      <c r="V19" s="42"/>
      <c r="W19" s="44"/>
      <c r="X19" s="42"/>
      <c r="Y19" s="44"/>
      <c r="Z19" s="42"/>
      <c r="AA19" s="83"/>
      <c r="AB19" s="35"/>
      <c r="AC19" s="35"/>
      <c r="AD19" s="23"/>
      <c r="AE19" s="33"/>
      <c r="AL19" t="str">
        <f t="shared" si="2"/>
        <v>未</v>
      </c>
    </row>
    <row r="20" spans="1:38" ht="22.5" customHeight="1">
      <c r="A20" s="5">
        <v>7</v>
      </c>
      <c r="B20" s="42"/>
      <c r="C20" s="43"/>
      <c r="D20" s="44"/>
      <c r="E20" s="75"/>
      <c r="F20" s="76"/>
      <c r="G20" s="76"/>
      <c r="H20" s="77"/>
      <c r="I20" s="75">
        <f t="shared" si="1"/>
      </c>
      <c r="J20" s="76"/>
      <c r="K20" s="77"/>
      <c r="L20" s="33"/>
      <c r="M20" s="78"/>
      <c r="N20" s="79"/>
      <c r="O20" s="80"/>
      <c r="P20" s="38">
        <f t="shared" si="0"/>
      </c>
      <c r="Q20" s="42"/>
      <c r="R20" s="81"/>
      <c r="S20" s="82"/>
      <c r="T20" s="43"/>
      <c r="U20" s="44"/>
      <c r="V20" s="42"/>
      <c r="W20" s="44"/>
      <c r="X20" s="42"/>
      <c r="Y20" s="44"/>
      <c r="Z20" s="42"/>
      <c r="AA20" s="83"/>
      <c r="AB20" s="35"/>
      <c r="AC20" s="35"/>
      <c r="AD20" s="23"/>
      <c r="AE20" s="33"/>
      <c r="AL20" t="str">
        <f t="shared" si="2"/>
        <v>未</v>
      </c>
    </row>
    <row r="21" spans="1:38" ht="22.5" customHeight="1">
      <c r="A21" s="5">
        <v>8</v>
      </c>
      <c r="B21" s="42"/>
      <c r="C21" s="43"/>
      <c r="D21" s="44"/>
      <c r="E21" s="75"/>
      <c r="F21" s="76"/>
      <c r="G21" s="76"/>
      <c r="H21" s="77"/>
      <c r="I21" s="75">
        <f t="shared" si="1"/>
      </c>
      <c r="J21" s="76"/>
      <c r="K21" s="77"/>
      <c r="L21" s="33"/>
      <c r="M21" s="78"/>
      <c r="N21" s="79"/>
      <c r="O21" s="80"/>
      <c r="P21" s="38">
        <f t="shared" si="0"/>
      </c>
      <c r="Q21" s="42"/>
      <c r="R21" s="81"/>
      <c r="S21" s="82"/>
      <c r="T21" s="43"/>
      <c r="U21" s="44"/>
      <c r="V21" s="42"/>
      <c r="W21" s="44"/>
      <c r="X21" s="42"/>
      <c r="Y21" s="44"/>
      <c r="Z21" s="42"/>
      <c r="AA21" s="83"/>
      <c r="AB21" s="35"/>
      <c r="AC21" s="35"/>
      <c r="AD21" s="23"/>
      <c r="AE21" s="33"/>
      <c r="AL21" t="str">
        <f t="shared" si="2"/>
        <v>未</v>
      </c>
    </row>
    <row r="22" spans="1:38" ht="22.5" customHeight="1">
      <c r="A22" s="5">
        <v>9</v>
      </c>
      <c r="B22" s="42"/>
      <c r="C22" s="43"/>
      <c r="D22" s="44"/>
      <c r="E22" s="75"/>
      <c r="F22" s="76"/>
      <c r="G22" s="76"/>
      <c r="H22" s="77"/>
      <c r="I22" s="75">
        <f t="shared" si="1"/>
      </c>
      <c r="J22" s="76"/>
      <c r="K22" s="77"/>
      <c r="L22" s="33"/>
      <c r="M22" s="78"/>
      <c r="N22" s="79"/>
      <c r="O22" s="80"/>
      <c r="P22" s="38">
        <f t="shared" si="0"/>
      </c>
      <c r="Q22" s="42"/>
      <c r="R22" s="81"/>
      <c r="S22" s="82"/>
      <c r="T22" s="43"/>
      <c r="U22" s="44"/>
      <c r="V22" s="42"/>
      <c r="W22" s="44"/>
      <c r="X22" s="42"/>
      <c r="Y22" s="44"/>
      <c r="Z22" s="42"/>
      <c r="AA22" s="83"/>
      <c r="AB22" s="35"/>
      <c r="AC22" s="35"/>
      <c r="AD22" s="23"/>
      <c r="AE22" s="33"/>
      <c r="AL22" t="str">
        <f t="shared" si="2"/>
        <v>未</v>
      </c>
    </row>
    <row r="23" spans="1:38" ht="22.5" customHeight="1">
      <c r="A23" s="5">
        <v>10</v>
      </c>
      <c r="B23" s="42"/>
      <c r="C23" s="43"/>
      <c r="D23" s="44"/>
      <c r="E23" s="75"/>
      <c r="F23" s="76"/>
      <c r="G23" s="76"/>
      <c r="H23" s="77"/>
      <c r="I23" s="75">
        <f t="shared" si="1"/>
      </c>
      <c r="J23" s="76"/>
      <c r="K23" s="77"/>
      <c r="L23" s="33"/>
      <c r="M23" s="78"/>
      <c r="N23" s="79"/>
      <c r="O23" s="80"/>
      <c r="P23" s="38">
        <f t="shared" si="0"/>
      </c>
      <c r="Q23" s="42"/>
      <c r="R23" s="81"/>
      <c r="S23" s="82"/>
      <c r="T23" s="43"/>
      <c r="U23" s="44"/>
      <c r="V23" s="42"/>
      <c r="W23" s="44"/>
      <c r="X23" s="42"/>
      <c r="Y23" s="44"/>
      <c r="Z23" s="42"/>
      <c r="AA23" s="83"/>
      <c r="AB23" s="35"/>
      <c r="AC23" s="35"/>
      <c r="AD23" s="23"/>
      <c r="AE23" s="33"/>
      <c r="AL23" t="str">
        <f t="shared" si="2"/>
        <v>未</v>
      </c>
    </row>
    <row r="24" spans="1:38" ht="22.5" customHeight="1">
      <c r="A24" s="5">
        <v>11</v>
      </c>
      <c r="B24" s="42"/>
      <c r="C24" s="43"/>
      <c r="D24" s="44"/>
      <c r="E24" s="75"/>
      <c r="F24" s="76"/>
      <c r="G24" s="76"/>
      <c r="H24" s="77"/>
      <c r="I24" s="75">
        <f t="shared" si="1"/>
      </c>
      <c r="J24" s="76"/>
      <c r="K24" s="77"/>
      <c r="L24" s="33"/>
      <c r="M24" s="78"/>
      <c r="N24" s="79"/>
      <c r="O24" s="80"/>
      <c r="P24" s="38">
        <f t="shared" si="0"/>
      </c>
      <c r="Q24" s="42"/>
      <c r="R24" s="81"/>
      <c r="S24" s="82"/>
      <c r="T24" s="43"/>
      <c r="U24" s="44"/>
      <c r="V24" s="42"/>
      <c r="W24" s="44"/>
      <c r="X24" s="42"/>
      <c r="Y24" s="44"/>
      <c r="Z24" s="42"/>
      <c r="AA24" s="83"/>
      <c r="AB24" s="35"/>
      <c r="AC24" s="35"/>
      <c r="AD24" s="23"/>
      <c r="AE24" s="33"/>
      <c r="AL24" t="str">
        <f t="shared" si="2"/>
        <v>未</v>
      </c>
    </row>
    <row r="25" spans="1:38" ht="22.5" customHeight="1">
      <c r="A25" s="5">
        <v>12</v>
      </c>
      <c r="B25" s="42"/>
      <c r="C25" s="43"/>
      <c r="D25" s="44"/>
      <c r="E25" s="75"/>
      <c r="F25" s="76"/>
      <c r="G25" s="76"/>
      <c r="H25" s="77"/>
      <c r="I25" s="75">
        <f t="shared" si="1"/>
      </c>
      <c r="J25" s="76"/>
      <c r="K25" s="77"/>
      <c r="L25" s="33"/>
      <c r="M25" s="78"/>
      <c r="N25" s="79"/>
      <c r="O25" s="80"/>
      <c r="P25" s="38">
        <f t="shared" si="0"/>
      </c>
      <c r="Q25" s="42"/>
      <c r="R25" s="81"/>
      <c r="S25" s="82"/>
      <c r="T25" s="43"/>
      <c r="U25" s="44"/>
      <c r="V25" s="42"/>
      <c r="W25" s="44"/>
      <c r="X25" s="42"/>
      <c r="Y25" s="44"/>
      <c r="Z25" s="42"/>
      <c r="AA25" s="83"/>
      <c r="AB25" s="35"/>
      <c r="AC25" s="35"/>
      <c r="AD25" s="23"/>
      <c r="AE25" s="33"/>
      <c r="AL25" t="str">
        <f t="shared" si="2"/>
        <v>未</v>
      </c>
    </row>
  </sheetData>
  <sheetProtection/>
  <mergeCells count="143">
    <mergeCell ref="V25:W25"/>
    <mergeCell ref="X25:Y25"/>
    <mergeCell ref="Z25:AA25"/>
    <mergeCell ref="B25:D25"/>
    <mergeCell ref="E25:H25"/>
    <mergeCell ref="I25:K25"/>
    <mergeCell ref="M25:O25"/>
    <mergeCell ref="Q25:R25"/>
    <mergeCell ref="S25:U25"/>
    <mergeCell ref="Z23:AA23"/>
    <mergeCell ref="B24:D24"/>
    <mergeCell ref="E24:H24"/>
    <mergeCell ref="I24:K24"/>
    <mergeCell ref="M24:O24"/>
    <mergeCell ref="Q24:R24"/>
    <mergeCell ref="S24:U24"/>
    <mergeCell ref="V24:W24"/>
    <mergeCell ref="X24:Y24"/>
    <mergeCell ref="Z24:AA24"/>
    <mergeCell ref="X22:Y22"/>
    <mergeCell ref="Z22:AA22"/>
    <mergeCell ref="B23:D23"/>
    <mergeCell ref="E23:H23"/>
    <mergeCell ref="I23:K23"/>
    <mergeCell ref="M23:O23"/>
    <mergeCell ref="Q23:R23"/>
    <mergeCell ref="S23:U23"/>
    <mergeCell ref="V23:W23"/>
    <mergeCell ref="X23:Y23"/>
    <mergeCell ref="V21:W21"/>
    <mergeCell ref="X21:Y21"/>
    <mergeCell ref="Z21:AA21"/>
    <mergeCell ref="B22:D22"/>
    <mergeCell ref="E22:H22"/>
    <mergeCell ref="I22:K22"/>
    <mergeCell ref="M22:O22"/>
    <mergeCell ref="Q22:R22"/>
    <mergeCell ref="S22:U22"/>
    <mergeCell ref="V22:W22"/>
    <mergeCell ref="B21:D21"/>
    <mergeCell ref="E21:H21"/>
    <mergeCell ref="I21:K21"/>
    <mergeCell ref="M21:O21"/>
    <mergeCell ref="Q21:R21"/>
    <mergeCell ref="S21:U21"/>
    <mergeCell ref="Z19:AA19"/>
    <mergeCell ref="B20:D20"/>
    <mergeCell ref="E20:H20"/>
    <mergeCell ref="I20:K20"/>
    <mergeCell ref="M20:O20"/>
    <mergeCell ref="Q20:R20"/>
    <mergeCell ref="S20:U20"/>
    <mergeCell ref="V20:W20"/>
    <mergeCell ref="X20:Y20"/>
    <mergeCell ref="Z20:AA20"/>
    <mergeCell ref="X18:Y18"/>
    <mergeCell ref="Z18:AA18"/>
    <mergeCell ref="B19:D19"/>
    <mergeCell ref="E19:H19"/>
    <mergeCell ref="I19:K19"/>
    <mergeCell ref="M19:O19"/>
    <mergeCell ref="Q19:R19"/>
    <mergeCell ref="S19:U19"/>
    <mergeCell ref="V19:W19"/>
    <mergeCell ref="X19:Y19"/>
    <mergeCell ref="V17:W17"/>
    <mergeCell ref="X17:Y17"/>
    <mergeCell ref="Z17:AA17"/>
    <mergeCell ref="B18:D18"/>
    <mergeCell ref="E18:H18"/>
    <mergeCell ref="I18:K18"/>
    <mergeCell ref="M18:O18"/>
    <mergeCell ref="Q18:R18"/>
    <mergeCell ref="S18:U18"/>
    <mergeCell ref="V18:W18"/>
    <mergeCell ref="B17:D17"/>
    <mergeCell ref="E17:H17"/>
    <mergeCell ref="I17:K17"/>
    <mergeCell ref="M17:O17"/>
    <mergeCell ref="Q17:R17"/>
    <mergeCell ref="S17:U17"/>
    <mergeCell ref="Z15:AA15"/>
    <mergeCell ref="B16:D16"/>
    <mergeCell ref="E16:H16"/>
    <mergeCell ref="I16:K16"/>
    <mergeCell ref="M16:O16"/>
    <mergeCell ref="Q16:R16"/>
    <mergeCell ref="S16:U16"/>
    <mergeCell ref="V16:W16"/>
    <mergeCell ref="X16:Y16"/>
    <mergeCell ref="Z16:AA16"/>
    <mergeCell ref="X14:Y14"/>
    <mergeCell ref="Z14:AA14"/>
    <mergeCell ref="B15:D15"/>
    <mergeCell ref="E15:H15"/>
    <mergeCell ref="I15:K15"/>
    <mergeCell ref="M15:O15"/>
    <mergeCell ref="Q15:R15"/>
    <mergeCell ref="S15:U15"/>
    <mergeCell ref="V15:W15"/>
    <mergeCell ref="X15:Y15"/>
    <mergeCell ref="V13:W13"/>
    <mergeCell ref="X13:Y13"/>
    <mergeCell ref="Z13:AA13"/>
    <mergeCell ref="B14:D14"/>
    <mergeCell ref="E14:H14"/>
    <mergeCell ref="I14:K14"/>
    <mergeCell ref="M14:O14"/>
    <mergeCell ref="Q14:R14"/>
    <mergeCell ref="S14:U14"/>
    <mergeCell ref="V14:W14"/>
    <mergeCell ref="B13:D13"/>
    <mergeCell ref="E13:H13"/>
    <mergeCell ref="I13:K13"/>
    <mergeCell ref="M13:O13"/>
    <mergeCell ref="Q13:R13"/>
    <mergeCell ref="S13:U13"/>
    <mergeCell ref="Q11:R12"/>
    <mergeCell ref="S11:U12"/>
    <mergeCell ref="V11:AE11"/>
    <mergeCell ref="V12:W12"/>
    <mergeCell ref="X12:Y12"/>
    <mergeCell ref="Z12:AA12"/>
    <mergeCell ref="J9:K9"/>
    <mergeCell ref="L9:Q9"/>
    <mergeCell ref="T9:U9"/>
    <mergeCell ref="A11:A12"/>
    <mergeCell ref="B11:D12"/>
    <mergeCell ref="E11:H12"/>
    <mergeCell ref="I11:K12"/>
    <mergeCell ref="L11:L12"/>
    <mergeCell ref="M11:O12"/>
    <mergeCell ref="P11:P12"/>
    <mergeCell ref="V9:AB9"/>
    <mergeCell ref="Y7:AE7"/>
    <mergeCell ref="AB12:AD12"/>
    <mergeCell ref="B2:D2"/>
    <mergeCell ref="V2:AE2"/>
    <mergeCell ref="A4:AE4"/>
    <mergeCell ref="B6:E6"/>
    <mergeCell ref="W6:AE6"/>
    <mergeCell ref="A9:B9"/>
    <mergeCell ref="C9:F9"/>
  </mergeCells>
  <dataValidations count="8">
    <dataValidation type="list" allowBlank="1" showInputMessage="1" showErrorMessage="1" sqref="V13:AA25 AE14:AE25">
      <formula1>"○,"</formula1>
    </dataValidation>
    <dataValidation type="list" allowBlank="1" showInputMessage="1" showErrorMessage="1" sqref="L14:L25">
      <formula1>"男,女"</formula1>
    </dataValidation>
    <dataValidation errorStyle="warning" type="list" allowBlank="1" showInputMessage="1" showErrorMessage="1" errorTitle="県名" error="県名に間違えはありませんか。" sqref="Q13:R25">
      <formula1>県名</formula1>
    </dataValidation>
    <dataValidation errorStyle="warning" type="list" allowBlank="1" showInputMessage="1" showErrorMessage="1" sqref="S14:U25">
      <formula1>INDIRECT(Q14)</formula1>
    </dataValidation>
    <dataValidation allowBlank="1" showInputMessage="1" showErrorMessage="1" imeMode="on" sqref="E14:K25"/>
    <dataValidation allowBlank="1" showInputMessage="1" showErrorMessage="1" imeMode="off" sqref="B14:D25 M14:O25 AB13:AD25"/>
    <dataValidation errorStyle="warning" type="list" allowBlank="1" showInputMessage="1" showErrorMessage="1" errorTitle="市町村名" error="市町村名に間違えはありませんか。" sqref="S13:U13">
      <formula1>INDIRECT(Q13)</formula1>
    </dataValidation>
    <dataValidation errorStyle="warning" type="list" allowBlank="1" showInputMessage="1" showErrorMessage="1" sqref="C9:F9">
      <formula1>"連盟,愛知連盟,岐阜県連盟,三重連盟,静岡県連盟"</formula1>
    </dataValidation>
  </dataValidations>
  <printOptions/>
  <pageMargins left="0.7086614173228347" right="0.31496062992125984" top="0.5511811023622047" bottom="0.5511811023622047"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Q41"/>
  <sheetViews>
    <sheetView zoomScalePageLayoutView="0" workbookViewId="0" topLeftCell="A1">
      <selection activeCell="J25" sqref="J25"/>
    </sheetView>
  </sheetViews>
  <sheetFormatPr defaultColWidth="9.140625" defaultRowHeight="15"/>
  <cols>
    <col min="1" max="1" width="3.28125" style="0" customWidth="1"/>
    <col min="2" max="3" width="4.421875" style="0" customWidth="1"/>
    <col min="4" max="4" width="9.28125" style="0" customWidth="1"/>
    <col min="5" max="10" width="5.57421875" style="0" customWidth="1"/>
    <col min="11" max="11" width="2.7109375" style="0" customWidth="1"/>
    <col min="12" max="12" width="9.421875" style="0" customWidth="1"/>
    <col min="13" max="15" width="3.7109375" style="0" customWidth="1"/>
    <col min="16" max="16" width="4.28125" style="0" customWidth="1"/>
    <col min="17" max="17" width="5.140625" style="0" customWidth="1"/>
  </cols>
  <sheetData>
    <row r="1" spans="1:17" ht="19.5" customHeight="1">
      <c r="A1" s="1"/>
      <c r="B1" s="39" t="s">
        <v>6</v>
      </c>
      <c r="C1" s="40"/>
      <c r="D1" s="41"/>
      <c r="E1" s="1"/>
      <c r="F1" s="1"/>
      <c r="G1" s="1"/>
      <c r="H1" s="1"/>
      <c r="I1" s="1"/>
      <c r="J1" s="1"/>
      <c r="K1" s="1"/>
      <c r="L1" s="39" t="s">
        <v>7</v>
      </c>
      <c r="M1" s="40"/>
      <c r="N1" s="40"/>
      <c r="O1" s="40"/>
      <c r="P1" s="40"/>
      <c r="Q1" s="41"/>
    </row>
    <row r="2" spans="1:17" ht="15">
      <c r="A2" s="1"/>
      <c r="B2" s="1"/>
      <c r="C2" s="1"/>
      <c r="D2" s="1"/>
      <c r="E2" s="1"/>
      <c r="F2" s="1"/>
      <c r="G2" s="1"/>
      <c r="H2" s="1"/>
      <c r="I2" s="1"/>
      <c r="J2" s="1"/>
      <c r="K2" s="1"/>
      <c r="L2" s="1"/>
      <c r="M2" s="1"/>
      <c r="N2" s="1"/>
      <c r="O2" s="1"/>
      <c r="P2" s="1"/>
      <c r="Q2" s="1"/>
    </row>
    <row r="3" spans="1:17" ht="28.5" customHeight="1">
      <c r="A3" s="1"/>
      <c r="B3" s="1"/>
      <c r="C3" s="1"/>
      <c r="D3" s="1"/>
      <c r="E3" s="1"/>
      <c r="F3" s="1"/>
      <c r="G3" s="1"/>
      <c r="H3" s="1"/>
      <c r="I3" s="1"/>
      <c r="J3" s="1"/>
      <c r="K3" s="1"/>
      <c r="L3" s="1"/>
      <c r="M3" s="1"/>
      <c r="N3" s="1"/>
      <c r="O3" s="1"/>
      <c r="P3" s="1"/>
      <c r="Q3" s="1"/>
    </row>
    <row r="4" spans="1:17" ht="20.25" customHeight="1">
      <c r="A4" s="1"/>
      <c r="B4" s="1"/>
      <c r="C4" s="1"/>
      <c r="D4" s="1"/>
      <c r="E4" s="1"/>
      <c r="F4" s="1"/>
      <c r="G4" s="1"/>
      <c r="H4" s="1"/>
      <c r="I4" s="1"/>
      <c r="J4" s="1"/>
      <c r="K4" s="1"/>
      <c r="L4" s="92" t="s">
        <v>279</v>
      </c>
      <c r="M4" s="92"/>
      <c r="N4" s="92"/>
      <c r="O4" s="92"/>
      <c r="P4" s="92"/>
      <c r="Q4" s="92"/>
    </row>
    <row r="5" spans="1:17" ht="9.75" customHeight="1">
      <c r="A5" s="1"/>
      <c r="B5" s="1"/>
      <c r="C5" s="1"/>
      <c r="D5" s="1"/>
      <c r="E5" s="1"/>
      <c r="F5" s="1"/>
      <c r="G5" s="1"/>
      <c r="H5" s="1"/>
      <c r="I5" s="1"/>
      <c r="J5" s="1"/>
      <c r="K5" s="1"/>
      <c r="L5" s="1"/>
      <c r="M5" s="1"/>
      <c r="N5" s="1"/>
      <c r="O5" s="1"/>
      <c r="P5" s="1"/>
      <c r="Q5" s="1"/>
    </row>
    <row r="6" spans="1:17" ht="20.25" customHeight="1">
      <c r="A6" s="100" t="s">
        <v>8</v>
      </c>
      <c r="B6" s="100"/>
      <c r="C6" s="100"/>
      <c r="D6" s="100"/>
      <c r="E6" s="100"/>
      <c r="F6" s="100"/>
      <c r="G6" s="100"/>
      <c r="H6" s="1"/>
      <c r="I6" s="1"/>
      <c r="J6" s="1"/>
      <c r="K6" s="1"/>
      <c r="L6" s="1"/>
      <c r="M6" s="1"/>
      <c r="N6" s="1"/>
      <c r="O6" s="1"/>
      <c r="P6" s="1"/>
      <c r="Q6" s="1"/>
    </row>
    <row r="7" spans="1:17" ht="24" customHeight="1">
      <c r="A7" s="1"/>
      <c r="B7" s="1"/>
      <c r="C7" s="1"/>
      <c r="D7" s="1"/>
      <c r="E7" s="1"/>
      <c r="F7" s="1"/>
      <c r="G7" s="1"/>
      <c r="H7" s="1"/>
      <c r="I7" s="1"/>
      <c r="J7" s="1"/>
      <c r="K7" s="1"/>
      <c r="L7" s="1"/>
      <c r="M7" s="1"/>
      <c r="N7" s="1"/>
      <c r="O7" s="1"/>
      <c r="P7" s="1"/>
      <c r="Q7" s="1"/>
    </row>
    <row r="8" spans="1:17" ht="24" customHeight="1" thickBot="1">
      <c r="A8" s="1"/>
      <c r="B8" s="1"/>
      <c r="C8" s="1"/>
      <c r="D8" s="1"/>
      <c r="E8" s="1"/>
      <c r="F8" s="1"/>
      <c r="G8" s="1"/>
      <c r="H8" s="1"/>
      <c r="I8" s="1"/>
      <c r="J8" s="1"/>
      <c r="K8" s="3" t="s">
        <v>9</v>
      </c>
      <c r="L8" s="101" t="s">
        <v>10</v>
      </c>
      <c r="M8" s="101"/>
      <c r="N8" s="101"/>
      <c r="O8" s="101"/>
      <c r="P8" s="101"/>
      <c r="Q8" s="101"/>
    </row>
    <row r="9" spans="1:17" ht="14.25" customHeight="1">
      <c r="A9" s="1"/>
      <c r="B9" s="1"/>
      <c r="C9" s="1"/>
      <c r="D9" s="1"/>
      <c r="E9" s="1"/>
      <c r="F9" s="1"/>
      <c r="G9" s="1"/>
      <c r="H9" s="1"/>
      <c r="I9" s="1"/>
      <c r="J9" s="1"/>
      <c r="K9" s="1"/>
      <c r="L9" s="4"/>
      <c r="M9" s="4"/>
      <c r="N9" s="4"/>
      <c r="O9" s="4"/>
      <c r="P9" s="4"/>
      <c r="Q9" s="4"/>
    </row>
    <row r="10" spans="1:17" ht="24" customHeight="1" thickBot="1">
      <c r="A10" s="1"/>
      <c r="B10" s="1"/>
      <c r="C10" s="1"/>
      <c r="D10" s="1"/>
      <c r="E10" s="1"/>
      <c r="F10" s="1"/>
      <c r="G10" s="1"/>
      <c r="H10" s="1"/>
      <c r="I10" s="1"/>
      <c r="J10" s="49" t="s">
        <v>2</v>
      </c>
      <c r="K10" s="49"/>
      <c r="L10" s="107"/>
      <c r="M10" s="107"/>
      <c r="N10" s="107"/>
      <c r="O10" s="107"/>
      <c r="P10" s="107"/>
      <c r="Q10" s="107"/>
    </row>
    <row r="11" spans="1:17" ht="11.25" customHeight="1">
      <c r="A11" s="1"/>
      <c r="B11" s="1"/>
      <c r="C11" s="1"/>
      <c r="D11" s="1"/>
      <c r="E11" s="1"/>
      <c r="F11" s="1"/>
      <c r="G11" s="1"/>
      <c r="H11" s="1"/>
      <c r="I11" s="1"/>
      <c r="J11" s="1"/>
      <c r="K11" s="1"/>
      <c r="L11" s="1"/>
      <c r="M11" s="1"/>
      <c r="N11" s="1"/>
      <c r="O11" s="1"/>
      <c r="P11" s="1"/>
      <c r="Q11" s="1"/>
    </row>
    <row r="12" spans="1:17" ht="34.5" customHeight="1">
      <c r="A12" s="1"/>
      <c r="B12" s="1"/>
      <c r="C12" s="1"/>
      <c r="D12" s="1"/>
      <c r="E12" s="1"/>
      <c r="F12" s="1"/>
      <c r="G12" s="1"/>
      <c r="H12" s="1"/>
      <c r="I12" s="1"/>
      <c r="J12" s="1"/>
      <c r="K12" s="1"/>
      <c r="L12" s="1"/>
      <c r="M12" s="1"/>
      <c r="N12" s="1"/>
      <c r="O12" s="1"/>
      <c r="P12" s="1"/>
      <c r="Q12" s="1"/>
    </row>
    <row r="13" spans="1:17" ht="24.75" customHeight="1">
      <c r="A13" s="1"/>
      <c r="B13" s="45" t="s">
        <v>280</v>
      </c>
      <c r="C13" s="45"/>
      <c r="D13" s="45"/>
      <c r="E13" s="45"/>
      <c r="F13" s="45"/>
      <c r="G13" s="45"/>
      <c r="H13" s="45"/>
      <c r="I13" s="45"/>
      <c r="J13" s="45"/>
      <c r="K13" s="45"/>
      <c r="L13" s="45"/>
      <c r="M13" s="45"/>
      <c r="N13" s="45"/>
      <c r="O13" s="45"/>
      <c r="P13" s="45"/>
      <c r="Q13" s="45"/>
    </row>
    <row r="14" spans="1:17" ht="15" customHeight="1">
      <c r="A14" s="1"/>
      <c r="B14" s="1"/>
      <c r="C14" s="1"/>
      <c r="D14" s="1"/>
      <c r="E14" s="1"/>
      <c r="F14" s="1"/>
      <c r="G14" s="1"/>
      <c r="H14" s="1"/>
      <c r="I14" s="1"/>
      <c r="J14" s="1"/>
      <c r="K14" s="1"/>
      <c r="L14" s="1"/>
      <c r="M14" s="1"/>
      <c r="N14" s="1"/>
      <c r="O14" s="1"/>
      <c r="P14" s="1"/>
      <c r="Q14" s="1"/>
    </row>
    <row r="15" spans="1:17" ht="23.25" customHeight="1">
      <c r="A15" s="106" t="s">
        <v>3</v>
      </c>
      <c r="B15" s="106"/>
      <c r="C15" s="106"/>
      <c r="D15" s="106"/>
      <c r="E15" s="106"/>
      <c r="F15" s="106"/>
      <c r="G15" s="106"/>
      <c r="H15" s="106"/>
      <c r="I15" s="106"/>
      <c r="J15" s="106"/>
      <c r="K15" s="106"/>
      <c r="L15" s="106"/>
      <c r="M15" s="106"/>
      <c r="N15" s="106"/>
      <c r="O15" s="106"/>
      <c r="P15" s="106"/>
      <c r="Q15" s="106"/>
    </row>
    <row r="16" spans="1:17" ht="14.25" customHeight="1">
      <c r="A16" s="1"/>
      <c r="B16" s="1"/>
      <c r="C16" s="1"/>
      <c r="D16" s="1"/>
      <c r="E16" s="1"/>
      <c r="F16" s="1"/>
      <c r="G16" s="1"/>
      <c r="H16" s="1"/>
      <c r="I16" s="1"/>
      <c r="J16" s="1"/>
      <c r="K16" s="1"/>
      <c r="L16" s="1"/>
      <c r="M16" s="1"/>
      <c r="N16" s="1"/>
      <c r="O16" s="1"/>
      <c r="P16" s="1"/>
      <c r="Q16" s="1"/>
    </row>
    <row r="17" spans="1:17" ht="20.25" customHeight="1">
      <c r="A17" s="1"/>
      <c r="B17" s="1"/>
      <c r="C17" s="1"/>
      <c r="D17" s="1"/>
      <c r="E17" s="1"/>
      <c r="F17" s="1"/>
      <c r="G17" s="1"/>
      <c r="H17" s="1"/>
      <c r="I17" s="1"/>
      <c r="J17" s="2"/>
      <c r="K17" s="2"/>
      <c r="L17" s="1"/>
      <c r="M17" s="1"/>
      <c r="N17" s="1"/>
      <c r="O17" s="1"/>
      <c r="P17" s="1"/>
      <c r="Q17" s="1"/>
    </row>
    <row r="18" spans="1:17" ht="14.25" customHeight="1">
      <c r="A18" s="1"/>
      <c r="B18" s="1"/>
      <c r="C18" s="1"/>
      <c r="D18" s="1"/>
      <c r="E18" s="1"/>
      <c r="F18" s="1"/>
      <c r="G18" s="1"/>
      <c r="H18" s="1"/>
      <c r="I18" s="1"/>
      <c r="J18" s="1"/>
      <c r="K18" s="1"/>
      <c r="L18" s="1"/>
      <c r="M18" s="1"/>
      <c r="N18" s="1"/>
      <c r="O18" s="1"/>
      <c r="P18" s="1"/>
      <c r="Q18" s="1"/>
    </row>
    <row r="19" spans="1:17" ht="22.5" customHeight="1">
      <c r="A19" s="1"/>
      <c r="B19" s="88" t="s">
        <v>0</v>
      </c>
      <c r="C19" s="89"/>
      <c r="D19" s="90"/>
      <c r="E19" s="53" t="s">
        <v>11</v>
      </c>
      <c r="F19" s="53"/>
      <c r="G19" s="53" t="s">
        <v>12</v>
      </c>
      <c r="H19" s="53"/>
      <c r="I19" s="84"/>
      <c r="J19" s="85"/>
      <c r="K19" s="84" t="s">
        <v>13</v>
      </c>
      <c r="L19" s="85"/>
      <c r="M19" s="1"/>
      <c r="N19" s="1"/>
      <c r="O19" s="1"/>
      <c r="P19" s="1"/>
      <c r="Q19" s="1"/>
    </row>
    <row r="20" spans="1:17" ht="22.5" customHeight="1">
      <c r="A20" s="1"/>
      <c r="B20" s="91"/>
      <c r="C20" s="92"/>
      <c r="D20" s="93"/>
      <c r="E20" s="31" t="s">
        <v>15</v>
      </c>
      <c r="F20" s="32" t="s">
        <v>16</v>
      </c>
      <c r="G20" s="31" t="s">
        <v>15</v>
      </c>
      <c r="H20" s="32" t="s">
        <v>16</v>
      </c>
      <c r="I20" s="86"/>
      <c r="J20" s="87"/>
      <c r="K20" s="86"/>
      <c r="L20" s="87"/>
      <c r="M20" s="1"/>
      <c r="N20" s="1"/>
      <c r="O20" s="1"/>
      <c r="P20" s="1"/>
      <c r="Q20" s="1"/>
    </row>
    <row r="21" spans="1:17" ht="28.5" customHeight="1">
      <c r="A21" s="1"/>
      <c r="B21" s="94"/>
      <c r="C21" s="95"/>
      <c r="D21" s="96"/>
      <c r="E21" s="31">
        <f>COUNTIF(スカウト!$N$11:$N$39,"男")</f>
        <v>0</v>
      </c>
      <c r="F21" s="32">
        <f>COUNTIF(スカウト!$N$11:$N$39,"女")</f>
        <v>0</v>
      </c>
      <c r="G21" s="31">
        <f>COUNTIF('指導者'!$AL$14:$AL$25,"派男")</f>
        <v>0</v>
      </c>
      <c r="H21" s="32">
        <f>COUNTIF('指導者'!$AL$14:$AL$25,"派女")</f>
        <v>0</v>
      </c>
      <c r="I21" s="108"/>
      <c r="J21" s="108"/>
      <c r="K21" s="53">
        <f>SUM(E21:H21)</f>
        <v>0</v>
      </c>
      <c r="L21" s="53"/>
      <c r="M21" s="1"/>
      <c r="N21" s="1"/>
      <c r="O21" s="1"/>
      <c r="P21" s="1"/>
      <c r="Q21" s="1"/>
    </row>
    <row r="22" spans="1:17" ht="28.5" customHeight="1">
      <c r="A22" s="9"/>
      <c r="B22" s="4"/>
      <c r="C22" s="4"/>
      <c r="D22" s="4"/>
      <c r="E22" s="4"/>
      <c r="F22" s="4"/>
      <c r="G22" s="4"/>
      <c r="H22" s="4"/>
      <c r="I22" s="4"/>
      <c r="J22" s="4"/>
      <c r="K22" s="4"/>
      <c r="L22" s="4"/>
      <c r="M22" s="9"/>
      <c r="N22" s="9"/>
      <c r="O22" s="9"/>
      <c r="P22" s="9"/>
      <c r="Q22" s="9"/>
    </row>
    <row r="23" spans="1:17" ht="23.25" customHeight="1">
      <c r="A23" s="1"/>
      <c r="B23" s="88" t="s">
        <v>17</v>
      </c>
      <c r="C23" s="89"/>
      <c r="D23" s="90"/>
      <c r="E23" s="53" t="s">
        <v>4</v>
      </c>
      <c r="F23" s="53"/>
      <c r="G23" s="53" t="s">
        <v>5</v>
      </c>
      <c r="H23" s="53"/>
      <c r="I23" s="53" t="s">
        <v>18</v>
      </c>
      <c r="J23" s="53"/>
      <c r="K23" s="84" t="s">
        <v>13</v>
      </c>
      <c r="L23" s="85"/>
      <c r="M23" s="1"/>
      <c r="N23" s="1"/>
      <c r="O23" s="1"/>
      <c r="P23" s="1"/>
      <c r="Q23" s="1"/>
    </row>
    <row r="24" spans="1:17" ht="23.25" customHeight="1">
      <c r="A24" s="1"/>
      <c r="B24" s="91"/>
      <c r="C24" s="92"/>
      <c r="D24" s="93"/>
      <c r="E24" s="31" t="s">
        <v>15</v>
      </c>
      <c r="F24" s="32" t="s">
        <v>16</v>
      </c>
      <c r="G24" s="31" t="s">
        <v>15</v>
      </c>
      <c r="H24" s="32" t="s">
        <v>16</v>
      </c>
      <c r="I24" s="31" t="s">
        <v>15</v>
      </c>
      <c r="J24" s="32" t="s">
        <v>16</v>
      </c>
      <c r="K24" s="86"/>
      <c r="L24" s="87"/>
      <c r="M24" s="1"/>
      <c r="N24" s="1"/>
      <c r="O24" s="1"/>
      <c r="P24" s="1"/>
      <c r="Q24" s="1"/>
    </row>
    <row r="25" spans="1:17" ht="28.5" customHeight="1">
      <c r="A25" s="1"/>
      <c r="B25" s="94"/>
      <c r="C25" s="95"/>
      <c r="D25" s="96"/>
      <c r="E25" s="31">
        <f>COUNTIF('指導者'!$AL$14:$AL$25,"S男")</f>
        <v>0</v>
      </c>
      <c r="F25" s="32">
        <f>COUNTIF('指導者'!$AL$14:$AL$25,"S女")</f>
        <v>0</v>
      </c>
      <c r="G25" s="31">
        <f>COUNTIF('指導者'!$AL$14:$AL$25,"G男")</f>
        <v>0</v>
      </c>
      <c r="H25" s="32">
        <f>COUNTIF('指導者'!$AL$14:$AL$25,"G女")</f>
        <v>0</v>
      </c>
      <c r="I25" s="31">
        <f>COUNTIF('指導者'!$AL$14:$AL$25,"未男")</f>
        <v>0</v>
      </c>
      <c r="J25" s="32">
        <f>COUNTIF('指導者'!$AL$14:$AL$25,"未女")</f>
        <v>0</v>
      </c>
      <c r="K25" s="39">
        <f>SUM(E25:J25)</f>
        <v>0</v>
      </c>
      <c r="L25" s="41"/>
      <c r="M25" s="1"/>
      <c r="N25" s="1"/>
      <c r="O25" s="1"/>
      <c r="P25" s="1"/>
      <c r="Q25" s="1"/>
    </row>
    <row r="26" spans="1:17" ht="28.5" customHeight="1">
      <c r="A26" s="1"/>
      <c r="B26" s="1"/>
      <c r="C26" s="1"/>
      <c r="D26" s="1"/>
      <c r="E26" s="1"/>
      <c r="F26" s="1"/>
      <c r="G26" s="1"/>
      <c r="H26" s="1"/>
      <c r="I26" s="1"/>
      <c r="J26" s="1"/>
      <c r="K26" s="1"/>
      <c r="L26" s="1"/>
      <c r="M26" s="1"/>
      <c r="N26" s="1"/>
      <c r="O26" s="1"/>
      <c r="P26" s="1"/>
      <c r="Q26" s="1"/>
    </row>
    <row r="27" spans="1:17" ht="28.5" customHeight="1">
      <c r="A27" s="1"/>
      <c r="B27" s="1"/>
      <c r="C27" s="1"/>
      <c r="D27" s="1"/>
      <c r="E27" s="1"/>
      <c r="F27" s="1"/>
      <c r="G27" s="1"/>
      <c r="H27" s="104" t="s">
        <v>23</v>
      </c>
      <c r="I27" s="104"/>
      <c r="J27" s="87"/>
      <c r="K27" s="102">
        <f>K21+K25</f>
        <v>0</v>
      </c>
      <c r="L27" s="103"/>
      <c r="M27" s="1"/>
      <c r="N27" s="1"/>
      <c r="O27" s="1"/>
      <c r="P27" s="1"/>
      <c r="Q27" s="1"/>
    </row>
    <row r="28" spans="1:17" ht="28.5" customHeight="1">
      <c r="A28" s="1"/>
      <c r="B28" s="1"/>
      <c r="C28" s="1"/>
      <c r="D28" s="1"/>
      <c r="E28" s="1"/>
      <c r="F28" s="1"/>
      <c r="G28" s="1"/>
      <c r="H28" s="1"/>
      <c r="I28" s="1"/>
      <c r="J28" s="1"/>
      <c r="K28" s="1"/>
      <c r="L28" s="1"/>
      <c r="M28" s="1"/>
      <c r="N28" s="1"/>
      <c r="O28" s="1"/>
      <c r="P28" s="1"/>
      <c r="Q28" s="1"/>
    </row>
    <row r="29" spans="1:17" ht="28.5" customHeight="1">
      <c r="A29" s="1"/>
      <c r="B29" s="1"/>
      <c r="C29" s="98" t="s">
        <v>14</v>
      </c>
      <c r="D29" s="98"/>
      <c r="E29" s="98"/>
      <c r="F29" s="99">
        <f>K27</f>
        <v>0</v>
      </c>
      <c r="G29" s="99"/>
      <c r="H29" s="8" t="s">
        <v>19</v>
      </c>
      <c r="I29" s="47" t="s">
        <v>285</v>
      </c>
      <c r="J29" s="47"/>
      <c r="K29" s="10" t="s">
        <v>20</v>
      </c>
      <c r="L29" s="97">
        <f>F29*5000</f>
        <v>0</v>
      </c>
      <c r="M29" s="97"/>
      <c r="N29" s="97"/>
      <c r="O29" s="97"/>
      <c r="P29" s="11" t="s">
        <v>21</v>
      </c>
      <c r="Q29" s="1"/>
    </row>
    <row r="30" spans="1:17" ht="14.25" customHeight="1">
      <c r="A30" s="1"/>
      <c r="B30" s="1"/>
      <c r="C30" s="1"/>
      <c r="D30" s="1"/>
      <c r="E30" s="1"/>
      <c r="F30" s="1"/>
      <c r="G30" s="1"/>
      <c r="H30" s="1"/>
      <c r="I30" s="1"/>
      <c r="J30" s="1"/>
      <c r="K30" s="1"/>
      <c r="L30" s="1"/>
      <c r="M30" s="1"/>
      <c r="N30" s="1"/>
      <c r="O30" s="1"/>
      <c r="P30" s="1"/>
      <c r="Q30" s="1"/>
    </row>
    <row r="31" spans="1:17" ht="29.25" customHeight="1">
      <c r="A31" s="1"/>
      <c r="B31" s="1"/>
      <c r="C31" s="1"/>
      <c r="D31" s="1"/>
      <c r="E31" s="1"/>
      <c r="F31" s="1"/>
      <c r="G31" s="1"/>
      <c r="H31" s="1"/>
      <c r="I31" s="1"/>
      <c r="J31" s="1"/>
      <c r="K31" s="1"/>
      <c r="L31" s="1"/>
      <c r="M31" s="1"/>
      <c r="N31" s="1"/>
      <c r="O31" s="1"/>
      <c r="P31" s="1"/>
      <c r="Q31" s="1"/>
    </row>
    <row r="32" spans="1:17" ht="23.25" customHeight="1">
      <c r="A32" s="92"/>
      <c r="B32" s="92"/>
      <c r="C32" s="92"/>
      <c r="D32" s="92"/>
      <c r="E32" s="1"/>
      <c r="F32" s="1"/>
      <c r="G32" s="1"/>
      <c r="H32" s="1"/>
      <c r="I32" s="1"/>
      <c r="J32" s="1"/>
      <c r="K32" s="1"/>
      <c r="L32" s="1"/>
      <c r="M32" s="1"/>
      <c r="N32" s="1"/>
      <c r="O32" s="1"/>
      <c r="P32" s="1"/>
      <c r="Q32" s="1"/>
    </row>
    <row r="33" spans="1:17" ht="20.25" customHeight="1">
      <c r="A33" s="105" t="s">
        <v>1</v>
      </c>
      <c r="B33" s="105"/>
      <c r="C33" s="105"/>
      <c r="D33" s="105"/>
      <c r="E33" s="1"/>
      <c r="F33" s="1"/>
      <c r="G33" s="1"/>
      <c r="H33" s="1"/>
      <c r="I33" s="1"/>
      <c r="J33" s="1"/>
      <c r="K33" s="1"/>
      <c r="L33" s="1"/>
      <c r="M33" s="1"/>
      <c r="N33" s="1"/>
      <c r="O33" s="1"/>
      <c r="P33" s="1"/>
      <c r="Q33" s="1"/>
    </row>
    <row r="34" spans="1:17" ht="20.25" customHeight="1">
      <c r="A34" s="1"/>
      <c r="B34" s="1" t="s">
        <v>22</v>
      </c>
      <c r="C34" s="1"/>
      <c r="D34" s="1"/>
      <c r="E34" s="1"/>
      <c r="F34" s="1"/>
      <c r="G34" s="1"/>
      <c r="H34" s="1"/>
      <c r="I34" s="1"/>
      <c r="J34" s="1"/>
      <c r="K34" s="1"/>
      <c r="L34" s="1"/>
      <c r="M34" s="1"/>
      <c r="N34" s="1"/>
      <c r="O34" s="1"/>
      <c r="P34" s="1"/>
      <c r="Q34" s="1"/>
    </row>
    <row r="35" spans="1:17" ht="20.25" customHeight="1">
      <c r="A35" s="1"/>
      <c r="B35" s="1" t="s">
        <v>286</v>
      </c>
      <c r="C35" s="1"/>
      <c r="D35" s="1"/>
      <c r="E35" s="1"/>
      <c r="F35" s="1"/>
      <c r="G35" s="1"/>
      <c r="H35" s="1"/>
      <c r="I35" s="1"/>
      <c r="J35" s="1"/>
      <c r="K35" s="1"/>
      <c r="L35" s="1"/>
      <c r="M35" s="1"/>
      <c r="N35" s="1"/>
      <c r="O35" s="1"/>
      <c r="P35" s="1"/>
      <c r="Q35" s="1"/>
    </row>
    <row r="36" spans="1:17" ht="20.25" customHeight="1">
      <c r="A36" s="1"/>
      <c r="B36" s="1"/>
      <c r="C36" s="1"/>
      <c r="D36" s="1"/>
      <c r="E36" s="1"/>
      <c r="F36" s="1"/>
      <c r="G36" s="1"/>
      <c r="H36" s="1"/>
      <c r="I36" s="1"/>
      <c r="J36" s="1"/>
      <c r="K36" s="1"/>
      <c r="L36" s="1"/>
      <c r="M36" s="1"/>
      <c r="N36" s="1"/>
      <c r="O36" s="1"/>
      <c r="P36" s="1"/>
      <c r="Q36" s="1"/>
    </row>
    <row r="37" spans="1:17" ht="13.5">
      <c r="A37" s="1"/>
      <c r="B37" s="1"/>
      <c r="C37" s="1"/>
      <c r="D37" s="1"/>
      <c r="E37" s="1"/>
      <c r="F37" s="1"/>
      <c r="G37" s="1"/>
      <c r="H37" s="1"/>
      <c r="I37" s="1"/>
      <c r="J37" s="1"/>
      <c r="K37" s="1"/>
      <c r="L37" s="1"/>
      <c r="M37" s="1"/>
      <c r="N37" s="1"/>
      <c r="O37" s="1"/>
      <c r="P37" s="1"/>
      <c r="Q37" s="1"/>
    </row>
    <row r="38" spans="1:17" ht="13.5">
      <c r="A38" s="1"/>
      <c r="B38" s="1"/>
      <c r="C38" s="1"/>
      <c r="D38" s="1"/>
      <c r="E38" s="1"/>
      <c r="F38" s="1"/>
      <c r="G38" s="1"/>
      <c r="H38" s="1"/>
      <c r="I38" s="1"/>
      <c r="J38" s="1"/>
      <c r="K38" s="1"/>
      <c r="L38" s="1"/>
      <c r="M38" s="1"/>
      <c r="N38" s="1"/>
      <c r="O38" s="1"/>
      <c r="P38" s="1"/>
      <c r="Q38" s="1"/>
    </row>
    <row r="39" spans="1:17" ht="13.5">
      <c r="A39" s="1"/>
      <c r="B39" s="1"/>
      <c r="C39" s="1"/>
      <c r="D39" s="1"/>
      <c r="E39" s="1"/>
      <c r="F39" s="1"/>
      <c r="G39" s="1"/>
      <c r="H39" s="1"/>
      <c r="I39" s="1"/>
      <c r="J39" s="1"/>
      <c r="K39" s="1"/>
      <c r="L39" s="1"/>
      <c r="M39" s="1"/>
      <c r="N39" s="1"/>
      <c r="O39" s="1"/>
      <c r="P39" s="1"/>
      <c r="Q39" s="1"/>
    </row>
    <row r="40" spans="1:17" ht="13.5">
      <c r="A40" s="1"/>
      <c r="B40" s="1"/>
      <c r="C40" s="1"/>
      <c r="D40" s="1"/>
      <c r="E40" s="1"/>
      <c r="F40" s="1"/>
      <c r="G40" s="1"/>
      <c r="H40" s="1"/>
      <c r="I40" s="1"/>
      <c r="J40" s="1"/>
      <c r="K40" s="1"/>
      <c r="L40" s="1"/>
      <c r="M40" s="1"/>
      <c r="N40" s="1"/>
      <c r="O40" s="1"/>
      <c r="P40" s="1"/>
      <c r="Q40" s="1"/>
    </row>
    <row r="41" spans="1:17" ht="13.5">
      <c r="A41" s="1"/>
      <c r="B41" s="1"/>
      <c r="C41" s="1"/>
      <c r="D41" s="1"/>
      <c r="E41" s="1"/>
      <c r="F41" s="1"/>
      <c r="G41" s="1"/>
      <c r="H41" s="1"/>
      <c r="I41" s="1"/>
      <c r="J41" s="1"/>
      <c r="K41" s="1"/>
      <c r="L41" s="1"/>
      <c r="M41" s="1"/>
      <c r="N41" s="1"/>
      <c r="O41" s="1"/>
      <c r="P41" s="1"/>
      <c r="Q41" s="1"/>
    </row>
  </sheetData>
  <sheetProtection/>
  <mergeCells count="30">
    <mergeCell ref="A33:D33"/>
    <mergeCell ref="A15:Q15"/>
    <mergeCell ref="E19:F19"/>
    <mergeCell ref="K19:L20"/>
    <mergeCell ref="B13:Q13"/>
    <mergeCell ref="J10:K10"/>
    <mergeCell ref="L10:Q10"/>
    <mergeCell ref="G19:H19"/>
    <mergeCell ref="I21:J21"/>
    <mergeCell ref="A32:D32"/>
    <mergeCell ref="A6:G6"/>
    <mergeCell ref="I29:J29"/>
    <mergeCell ref="K25:L25"/>
    <mergeCell ref="B1:D1"/>
    <mergeCell ref="L1:Q1"/>
    <mergeCell ref="I23:J23"/>
    <mergeCell ref="L8:Q8"/>
    <mergeCell ref="L4:Q4"/>
    <mergeCell ref="K27:L27"/>
    <mergeCell ref="H27:J27"/>
    <mergeCell ref="K21:L21"/>
    <mergeCell ref="K23:L24"/>
    <mergeCell ref="I19:J20"/>
    <mergeCell ref="B19:D21"/>
    <mergeCell ref="B23:D25"/>
    <mergeCell ref="L29:O29"/>
    <mergeCell ref="E23:F23"/>
    <mergeCell ref="G23:H23"/>
    <mergeCell ref="C29:E29"/>
    <mergeCell ref="F29:G29"/>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1:D13"/>
  <sheetViews>
    <sheetView zoomScalePageLayoutView="0" workbookViewId="0" topLeftCell="B4">
      <selection activeCell="D11" sqref="D11"/>
    </sheetView>
  </sheetViews>
  <sheetFormatPr defaultColWidth="9.140625" defaultRowHeight="15"/>
  <cols>
    <col min="1" max="1" width="1.421875" style="29" customWidth="1"/>
    <col min="2" max="2" width="4.421875" style="29" customWidth="1"/>
    <col min="3" max="3" width="18.00390625" style="29" customWidth="1"/>
    <col min="4" max="4" width="64.140625" style="29" customWidth="1"/>
    <col min="5" max="6" width="1.421875" style="29" customWidth="1"/>
  </cols>
  <sheetData>
    <row r="1" spans="2:4" ht="17.25">
      <c r="B1" s="109" t="s">
        <v>281</v>
      </c>
      <c r="C1" s="109"/>
      <c r="D1" s="109"/>
    </row>
    <row r="2" spans="2:4" ht="17.25">
      <c r="B2" s="109"/>
      <c r="C2" s="109"/>
      <c r="D2" s="109"/>
    </row>
    <row r="3" ht="14.25">
      <c r="B3" s="29" t="s">
        <v>287</v>
      </c>
    </row>
    <row r="4" spans="2:4" ht="14.25">
      <c r="B4" s="110" t="s">
        <v>252</v>
      </c>
      <c r="C4" s="111"/>
      <c r="D4" s="26" t="s">
        <v>253</v>
      </c>
    </row>
    <row r="5" spans="2:4" ht="57">
      <c r="B5" s="26">
        <v>1</v>
      </c>
      <c r="C5" s="27" t="s">
        <v>245</v>
      </c>
      <c r="D5" s="28" t="s">
        <v>254</v>
      </c>
    </row>
    <row r="6" spans="2:4" ht="42.75">
      <c r="B6" s="26">
        <v>2</v>
      </c>
      <c r="C6" s="27" t="s">
        <v>255</v>
      </c>
      <c r="D6" s="28" t="s">
        <v>256</v>
      </c>
    </row>
    <row r="7" spans="2:4" ht="28.5">
      <c r="B7" s="26">
        <v>3</v>
      </c>
      <c r="C7" s="27" t="s">
        <v>257</v>
      </c>
      <c r="D7" s="28" t="s">
        <v>258</v>
      </c>
    </row>
    <row r="8" spans="2:4" ht="28.5">
      <c r="B8" s="26">
        <v>4</v>
      </c>
      <c r="C8" s="27" t="s">
        <v>246</v>
      </c>
      <c r="D8" s="28" t="s">
        <v>259</v>
      </c>
    </row>
    <row r="9" spans="2:4" ht="42.75">
      <c r="B9" s="26">
        <v>5</v>
      </c>
      <c r="C9" s="27" t="s">
        <v>247</v>
      </c>
      <c r="D9" s="28" t="s">
        <v>260</v>
      </c>
    </row>
    <row r="10" spans="2:4" ht="42.75">
      <c r="B10" s="26">
        <v>6</v>
      </c>
      <c r="C10" s="27" t="s">
        <v>248</v>
      </c>
      <c r="D10" s="28" t="s">
        <v>261</v>
      </c>
    </row>
    <row r="11" spans="2:4" ht="28.5">
      <c r="B11" s="26">
        <v>7</v>
      </c>
      <c r="C11" s="27" t="s">
        <v>249</v>
      </c>
      <c r="D11" s="28" t="s">
        <v>262</v>
      </c>
    </row>
    <row r="12" spans="2:4" ht="71.25">
      <c r="B12" s="26">
        <v>8</v>
      </c>
      <c r="C12" s="27" t="s">
        <v>250</v>
      </c>
      <c r="D12" s="28" t="s">
        <v>263</v>
      </c>
    </row>
    <row r="13" spans="2:4" ht="14.25">
      <c r="B13" s="26">
        <v>9</v>
      </c>
      <c r="C13" s="27" t="s">
        <v>251</v>
      </c>
      <c r="D13" s="28" t="s">
        <v>264</v>
      </c>
    </row>
  </sheetData>
  <sheetProtection/>
  <mergeCells count="3">
    <mergeCell ref="B1:D1"/>
    <mergeCell ref="B2:D2"/>
    <mergeCell ref="B4:C4"/>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
    </sheetView>
  </sheetViews>
  <sheetFormatPr defaultColWidth="9.140625" defaultRowHeight="15"/>
  <sheetData>
    <row r="1" spans="1:4" ht="13.5">
      <c r="A1" t="s">
        <v>53</v>
      </c>
      <c r="B1" t="s">
        <v>54</v>
      </c>
      <c r="C1" t="s">
        <v>55</v>
      </c>
      <c r="D1" t="s">
        <v>56</v>
      </c>
    </row>
    <row r="2" spans="1:4" ht="13.5">
      <c r="A2" t="s">
        <v>57</v>
      </c>
      <c r="B2" t="s">
        <v>58</v>
      </c>
      <c r="C2" t="s">
        <v>59</v>
      </c>
      <c r="D2" t="s">
        <v>60</v>
      </c>
    </row>
    <row r="3" spans="1:4" ht="13.5">
      <c r="A3" t="s">
        <v>61</v>
      </c>
      <c r="B3" t="s">
        <v>62</v>
      </c>
      <c r="C3" t="s">
        <v>63</v>
      </c>
      <c r="D3" t="s">
        <v>64</v>
      </c>
    </row>
    <row r="4" spans="1:4" ht="13.5">
      <c r="A4" t="s">
        <v>65</v>
      </c>
      <c r="B4" t="s">
        <v>66</v>
      </c>
      <c r="C4" t="s">
        <v>67</v>
      </c>
      <c r="D4" t="s">
        <v>68</v>
      </c>
    </row>
    <row r="5" spans="1:4" ht="13.5">
      <c r="A5" t="s">
        <v>69</v>
      </c>
      <c r="B5" t="s">
        <v>70</v>
      </c>
      <c r="C5" t="s">
        <v>71</v>
      </c>
      <c r="D5" t="s">
        <v>72</v>
      </c>
    </row>
    <row r="6" spans="1:4" ht="13.5">
      <c r="A6" t="s">
        <v>73</v>
      </c>
      <c r="B6" t="s">
        <v>74</v>
      </c>
      <c r="C6" t="s">
        <v>75</v>
      </c>
      <c r="D6" t="s">
        <v>76</v>
      </c>
    </row>
    <row r="7" spans="1:4" ht="13.5">
      <c r="A7" t="s">
        <v>77</v>
      </c>
      <c r="B7" t="s">
        <v>78</v>
      </c>
      <c r="C7" t="s">
        <v>79</v>
      </c>
      <c r="D7" t="s">
        <v>80</v>
      </c>
    </row>
    <row r="8" spans="1:4" ht="13.5">
      <c r="A8" t="s">
        <v>81</v>
      </c>
      <c r="B8" t="s">
        <v>82</v>
      </c>
      <c r="C8" t="s">
        <v>83</v>
      </c>
      <c r="D8" t="s">
        <v>84</v>
      </c>
    </row>
    <row r="9" spans="1:4" ht="13.5">
      <c r="A9" t="s">
        <v>85</v>
      </c>
      <c r="B9" t="s">
        <v>86</v>
      </c>
      <c r="C9" t="s">
        <v>87</v>
      </c>
      <c r="D9" t="s">
        <v>88</v>
      </c>
    </row>
    <row r="10" spans="1:4" ht="13.5">
      <c r="A10" t="s">
        <v>89</v>
      </c>
      <c r="B10" t="s">
        <v>90</v>
      </c>
      <c r="C10" t="s">
        <v>91</v>
      </c>
      <c r="D10" t="s">
        <v>92</v>
      </c>
    </row>
    <row r="11" spans="1:4" ht="13.5">
      <c r="A11" t="s">
        <v>93</v>
      </c>
      <c r="B11" t="s">
        <v>94</v>
      </c>
      <c r="C11" t="s">
        <v>95</v>
      </c>
      <c r="D11" t="s">
        <v>96</v>
      </c>
    </row>
    <row r="12" spans="1:4" ht="13.5">
      <c r="A12" t="s">
        <v>97</v>
      </c>
      <c r="B12" t="s">
        <v>98</v>
      </c>
      <c r="C12" t="s">
        <v>99</v>
      </c>
      <c r="D12" t="s">
        <v>100</v>
      </c>
    </row>
    <row r="13" spans="1:4" ht="13.5">
      <c r="A13" t="s">
        <v>101</v>
      </c>
      <c r="B13" t="s">
        <v>102</v>
      </c>
      <c r="C13" t="s">
        <v>103</v>
      </c>
      <c r="D13" t="s">
        <v>104</v>
      </c>
    </row>
    <row r="14" spans="1:4" ht="13.5">
      <c r="A14" t="s">
        <v>105</v>
      </c>
      <c r="B14" t="s">
        <v>106</v>
      </c>
      <c r="C14" t="s">
        <v>107</v>
      </c>
      <c r="D14" t="s">
        <v>108</v>
      </c>
    </row>
    <row r="15" spans="1:4" ht="13.5">
      <c r="A15" t="s">
        <v>109</v>
      </c>
      <c r="B15" t="s">
        <v>110</v>
      </c>
      <c r="C15" t="s">
        <v>111</v>
      </c>
      <c r="D15" t="s">
        <v>112</v>
      </c>
    </row>
    <row r="16" spans="1:4" ht="13.5">
      <c r="A16" t="s">
        <v>113</v>
      </c>
      <c r="B16" t="s">
        <v>114</v>
      </c>
      <c r="C16" t="s">
        <v>115</v>
      </c>
      <c r="D16" t="s">
        <v>116</v>
      </c>
    </row>
    <row r="17" spans="1:4" ht="13.5">
      <c r="A17" t="s">
        <v>117</v>
      </c>
      <c r="B17" t="s">
        <v>118</v>
      </c>
      <c r="C17" t="s">
        <v>119</v>
      </c>
      <c r="D17" t="s">
        <v>120</v>
      </c>
    </row>
    <row r="18" spans="1:4" ht="13.5">
      <c r="A18" t="s">
        <v>121</v>
      </c>
      <c r="B18" t="s">
        <v>122</v>
      </c>
      <c r="C18" t="s">
        <v>123</v>
      </c>
      <c r="D18" t="s">
        <v>124</v>
      </c>
    </row>
    <row r="19" spans="1:4" ht="13.5">
      <c r="A19" t="s">
        <v>125</v>
      </c>
      <c r="B19" t="s">
        <v>126</v>
      </c>
      <c r="C19" t="s">
        <v>127</v>
      </c>
      <c r="D19" t="s">
        <v>128</v>
      </c>
    </row>
    <row r="20" spans="1:4" ht="13.5">
      <c r="A20" t="s">
        <v>129</v>
      </c>
      <c r="B20" t="s">
        <v>130</v>
      </c>
      <c r="C20" t="s">
        <v>131</v>
      </c>
      <c r="D20" t="s">
        <v>132</v>
      </c>
    </row>
    <row r="21" spans="1:4" ht="13.5">
      <c r="A21" t="s">
        <v>133</v>
      </c>
      <c r="B21" t="s">
        <v>134</v>
      </c>
      <c r="C21" t="s">
        <v>135</v>
      </c>
      <c r="D21" t="s">
        <v>136</v>
      </c>
    </row>
    <row r="22" spans="1:4" ht="13.5">
      <c r="A22" t="s">
        <v>137</v>
      </c>
      <c r="B22" t="s">
        <v>138</v>
      </c>
      <c r="C22" t="s">
        <v>139</v>
      </c>
      <c r="D22" t="s">
        <v>140</v>
      </c>
    </row>
    <row r="23" spans="1:4" ht="13.5">
      <c r="A23" t="s">
        <v>141</v>
      </c>
      <c r="B23" t="s">
        <v>142</v>
      </c>
      <c r="C23" t="s">
        <v>143</v>
      </c>
      <c r="D23" t="s">
        <v>144</v>
      </c>
    </row>
    <row r="24" spans="1:4" ht="13.5">
      <c r="A24" t="s">
        <v>145</v>
      </c>
      <c r="B24" t="s">
        <v>146</v>
      </c>
      <c r="C24" t="s">
        <v>147</v>
      </c>
      <c r="D24" t="s">
        <v>148</v>
      </c>
    </row>
    <row r="25" spans="1:4" ht="13.5">
      <c r="A25" t="s">
        <v>149</v>
      </c>
      <c r="B25" t="s">
        <v>150</v>
      </c>
      <c r="C25" t="s">
        <v>151</v>
      </c>
      <c r="D25" t="s">
        <v>152</v>
      </c>
    </row>
    <row r="26" spans="1:4" ht="13.5">
      <c r="A26" t="s">
        <v>153</v>
      </c>
      <c r="B26" t="s">
        <v>154</v>
      </c>
      <c r="C26" t="s">
        <v>155</v>
      </c>
      <c r="D26" t="s">
        <v>156</v>
      </c>
    </row>
    <row r="27" spans="1:4" ht="13.5">
      <c r="A27" t="s">
        <v>157</v>
      </c>
      <c r="B27" t="s">
        <v>158</v>
      </c>
      <c r="C27" t="s">
        <v>159</v>
      </c>
      <c r="D27" t="s">
        <v>160</v>
      </c>
    </row>
    <row r="28" spans="1:4" ht="13.5">
      <c r="A28" t="s">
        <v>161</v>
      </c>
      <c r="B28" t="s">
        <v>162</v>
      </c>
      <c r="C28" t="s">
        <v>163</v>
      </c>
      <c r="D28" t="s">
        <v>164</v>
      </c>
    </row>
    <row r="29" spans="1:4" ht="13.5">
      <c r="A29" t="s">
        <v>165</v>
      </c>
      <c r="B29" t="s">
        <v>166</v>
      </c>
      <c r="C29" t="s">
        <v>167</v>
      </c>
      <c r="D29" t="s">
        <v>168</v>
      </c>
    </row>
    <row r="30" spans="1:4" ht="13.5">
      <c r="A30" t="s">
        <v>169</v>
      </c>
      <c r="B30" t="s">
        <v>170</v>
      </c>
      <c r="C30" t="s">
        <v>171</v>
      </c>
      <c r="D30" t="s">
        <v>172</v>
      </c>
    </row>
    <row r="31" spans="1:4" ht="13.5">
      <c r="A31" t="s">
        <v>173</v>
      </c>
      <c r="B31" t="s">
        <v>174</v>
      </c>
      <c r="C31" t="s">
        <v>269</v>
      </c>
      <c r="D31" t="s">
        <v>175</v>
      </c>
    </row>
    <row r="32" spans="1:4" ht="13.5">
      <c r="A32" t="s">
        <v>176</v>
      </c>
      <c r="B32" t="s">
        <v>177</v>
      </c>
      <c r="C32" t="s">
        <v>269</v>
      </c>
      <c r="D32" t="s">
        <v>178</v>
      </c>
    </row>
    <row r="33" spans="1:4" ht="13.5">
      <c r="A33" t="s">
        <v>179</v>
      </c>
      <c r="B33" t="s">
        <v>180</v>
      </c>
      <c r="C33" t="s">
        <v>269</v>
      </c>
      <c r="D33" t="s">
        <v>181</v>
      </c>
    </row>
    <row r="34" spans="1:4" ht="13.5">
      <c r="A34" t="s">
        <v>182</v>
      </c>
      <c r="B34" t="s">
        <v>183</v>
      </c>
      <c r="C34" t="s">
        <v>269</v>
      </c>
      <c r="D34" t="s">
        <v>184</v>
      </c>
    </row>
    <row r="35" spans="1:4" ht="13.5">
      <c r="A35" t="s">
        <v>185</v>
      </c>
      <c r="B35" t="s">
        <v>186</v>
      </c>
      <c r="C35" t="s">
        <v>269</v>
      </c>
      <c r="D35" t="s">
        <v>187</v>
      </c>
    </row>
    <row r="36" spans="1:4" ht="13.5">
      <c r="A36" t="s">
        <v>188</v>
      </c>
      <c r="B36" t="s">
        <v>189</v>
      </c>
      <c r="C36" t="s">
        <v>269</v>
      </c>
      <c r="D36" t="s">
        <v>190</v>
      </c>
    </row>
    <row r="37" spans="1:4" ht="13.5">
      <c r="A37" t="s">
        <v>191</v>
      </c>
      <c r="B37" t="s">
        <v>192</v>
      </c>
      <c r="C37" t="s">
        <v>269</v>
      </c>
      <c r="D37" t="s">
        <v>269</v>
      </c>
    </row>
    <row r="38" spans="1:4" ht="13.5">
      <c r="A38" t="s">
        <v>193</v>
      </c>
      <c r="B38" t="s">
        <v>194</v>
      </c>
      <c r="C38" t="s">
        <v>269</v>
      </c>
      <c r="D38" t="s">
        <v>269</v>
      </c>
    </row>
    <row r="39" spans="1:4" ht="13.5">
      <c r="A39" t="s">
        <v>195</v>
      </c>
      <c r="B39" t="s">
        <v>196</v>
      </c>
      <c r="C39" t="s">
        <v>269</v>
      </c>
      <c r="D39" t="s">
        <v>269</v>
      </c>
    </row>
    <row r="40" spans="1:4" ht="13.5">
      <c r="A40" t="s">
        <v>197</v>
      </c>
      <c r="B40" t="s">
        <v>198</v>
      </c>
      <c r="C40" t="s">
        <v>269</v>
      </c>
      <c r="D40" t="s">
        <v>269</v>
      </c>
    </row>
    <row r="41" spans="1:4" ht="13.5">
      <c r="A41" t="s">
        <v>199</v>
      </c>
      <c r="B41" t="s">
        <v>200</v>
      </c>
      <c r="C41" t="s">
        <v>269</v>
      </c>
      <c r="D41" t="s">
        <v>269</v>
      </c>
    </row>
    <row r="42" spans="1:4" ht="13.5">
      <c r="A42" t="s">
        <v>201</v>
      </c>
      <c r="B42" t="s">
        <v>202</v>
      </c>
      <c r="C42" t="s">
        <v>269</v>
      </c>
      <c r="D42" t="s">
        <v>269</v>
      </c>
    </row>
    <row r="43" spans="1:4" ht="13.5">
      <c r="A43" t="s">
        <v>203</v>
      </c>
      <c r="B43" t="s">
        <v>204</v>
      </c>
      <c r="C43" t="s">
        <v>269</v>
      </c>
      <c r="D43" t="s">
        <v>269</v>
      </c>
    </row>
    <row r="44" spans="1:4" ht="13.5">
      <c r="A44" t="s">
        <v>205</v>
      </c>
      <c r="B44" t="s">
        <v>269</v>
      </c>
      <c r="C44" t="s">
        <v>269</v>
      </c>
      <c r="D44" t="s">
        <v>269</v>
      </c>
    </row>
    <row r="45" spans="1:4" ht="13.5">
      <c r="A45" t="s">
        <v>206</v>
      </c>
      <c r="B45" t="s">
        <v>269</v>
      </c>
      <c r="C45" t="s">
        <v>269</v>
      </c>
      <c r="D45" t="s">
        <v>269</v>
      </c>
    </row>
    <row r="46" spans="1:4" ht="13.5">
      <c r="A46" t="s">
        <v>207</v>
      </c>
      <c r="B46" t="s">
        <v>269</v>
      </c>
      <c r="C46" t="s">
        <v>269</v>
      </c>
      <c r="D46" t="s">
        <v>269</v>
      </c>
    </row>
    <row r="47" spans="1:4" ht="13.5">
      <c r="A47" t="s">
        <v>208</v>
      </c>
      <c r="B47" t="s">
        <v>269</v>
      </c>
      <c r="C47" t="s">
        <v>269</v>
      </c>
      <c r="D47" t="s">
        <v>269</v>
      </c>
    </row>
    <row r="48" spans="1:4" ht="13.5">
      <c r="A48" t="s">
        <v>209</v>
      </c>
      <c r="B48" t="s">
        <v>269</v>
      </c>
      <c r="C48" t="s">
        <v>269</v>
      </c>
      <c r="D48" t="s">
        <v>269</v>
      </c>
    </row>
    <row r="49" spans="1:4" ht="13.5">
      <c r="A49" t="s">
        <v>210</v>
      </c>
      <c r="B49" t="s">
        <v>269</v>
      </c>
      <c r="C49" t="s">
        <v>269</v>
      </c>
      <c r="D49" t="s">
        <v>269</v>
      </c>
    </row>
    <row r="50" spans="1:4" ht="13.5">
      <c r="A50" t="s">
        <v>211</v>
      </c>
      <c r="B50" t="s">
        <v>269</v>
      </c>
      <c r="C50" t="s">
        <v>269</v>
      </c>
      <c r="D50" t="s">
        <v>269</v>
      </c>
    </row>
    <row r="51" spans="1:4" ht="13.5">
      <c r="A51" t="s">
        <v>212</v>
      </c>
      <c r="B51" t="s">
        <v>269</v>
      </c>
      <c r="C51" t="s">
        <v>269</v>
      </c>
      <c r="D51" t="s">
        <v>269</v>
      </c>
    </row>
    <row r="52" spans="1:4" ht="13.5">
      <c r="A52" t="s">
        <v>213</v>
      </c>
      <c r="B52" t="s">
        <v>269</v>
      </c>
      <c r="C52" t="s">
        <v>269</v>
      </c>
      <c r="D52" t="s">
        <v>269</v>
      </c>
    </row>
    <row r="53" spans="1:4" ht="13.5">
      <c r="A53" t="s">
        <v>214</v>
      </c>
      <c r="B53" t="s">
        <v>269</v>
      </c>
      <c r="C53" t="s">
        <v>269</v>
      </c>
      <c r="D53" t="s">
        <v>269</v>
      </c>
    </row>
    <row r="54" spans="1:4" ht="13.5">
      <c r="A54" t="s">
        <v>215</v>
      </c>
      <c r="B54" t="s">
        <v>269</v>
      </c>
      <c r="C54" t="s">
        <v>269</v>
      </c>
      <c r="D54" t="s">
        <v>269</v>
      </c>
    </row>
    <row r="55" spans="1:4" ht="13.5">
      <c r="A55" t="s">
        <v>216</v>
      </c>
      <c r="B55" t="s">
        <v>269</v>
      </c>
      <c r="C55" t="s">
        <v>269</v>
      </c>
      <c r="D55" t="s">
        <v>269</v>
      </c>
    </row>
  </sheetData>
  <sheetProtection/>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B2" sqref="B2"/>
    </sheetView>
  </sheetViews>
  <sheetFormatPr defaultColWidth="9.140625" defaultRowHeight="15"/>
  <cols>
    <col min="1" max="1" width="11.00390625" style="19" bestFit="1" customWidth="1"/>
    <col min="2" max="2" width="10.421875" style="19" bestFit="1" customWidth="1"/>
    <col min="3" max="16384" width="9.00390625" style="19" customWidth="1"/>
  </cols>
  <sheetData>
    <row r="1" spans="1:3" ht="13.5">
      <c r="A1" s="19" t="s">
        <v>217</v>
      </c>
      <c r="B1" s="20">
        <v>44013</v>
      </c>
      <c r="C1" s="19" t="s">
        <v>218</v>
      </c>
    </row>
    <row r="2" spans="1:3" ht="13.5">
      <c r="A2" s="19" t="s">
        <v>219</v>
      </c>
      <c r="B2" s="21">
        <f>DATE(YEAR(B1)-(MONTH(B1)&lt;=3)*1,4,1)</f>
        <v>43922</v>
      </c>
      <c r="C2" s="19" t="s">
        <v>220</v>
      </c>
    </row>
    <row r="3" spans="1:3" ht="13.5">
      <c r="A3" s="19" t="s">
        <v>221</v>
      </c>
      <c r="B3" s="21">
        <f>DATE(YEAR(B2)-15,MONTH(B2),DAY(B2))</f>
        <v>38443</v>
      </c>
      <c r="C3" s="19" t="s">
        <v>222</v>
      </c>
    </row>
    <row r="6" ht="13.5">
      <c r="A6" s="19" t="s">
        <v>223</v>
      </c>
    </row>
    <row r="7" spans="1:2" ht="13.5">
      <c r="A7" s="19" t="s">
        <v>224</v>
      </c>
      <c r="B7" s="19" t="s">
        <v>225</v>
      </c>
    </row>
    <row r="8" spans="1:2" ht="13.5">
      <c r="A8" s="19">
        <v>0</v>
      </c>
      <c r="B8" s="19" t="s">
        <v>226</v>
      </c>
    </row>
    <row r="9" spans="1:2" ht="13.5">
      <c r="A9" s="19">
        <v>6</v>
      </c>
      <c r="B9" s="19" t="s">
        <v>227</v>
      </c>
    </row>
    <row r="10" spans="1:2" ht="13.5">
      <c r="A10" s="19">
        <v>7</v>
      </c>
      <c r="B10" s="19" t="s">
        <v>228</v>
      </c>
    </row>
    <row r="11" spans="1:2" ht="13.5">
      <c r="A11" s="19">
        <v>8</v>
      </c>
      <c r="B11" s="19" t="s">
        <v>229</v>
      </c>
    </row>
    <row r="12" spans="1:2" ht="13.5">
      <c r="A12" s="19">
        <v>9</v>
      </c>
      <c r="B12" s="19" t="s">
        <v>230</v>
      </c>
    </row>
    <row r="13" spans="1:2" ht="13.5">
      <c r="A13" s="19">
        <v>10</v>
      </c>
      <c r="B13" s="19" t="s">
        <v>231</v>
      </c>
    </row>
    <row r="14" spans="1:2" ht="13.5">
      <c r="A14" s="19">
        <v>11</v>
      </c>
      <c r="B14" s="19" t="s">
        <v>232</v>
      </c>
    </row>
    <row r="15" spans="1:2" ht="13.5">
      <c r="A15" s="19">
        <v>12</v>
      </c>
      <c r="B15" s="19" t="s">
        <v>233</v>
      </c>
    </row>
    <row r="16" spans="1:2" ht="13.5">
      <c r="A16" s="19">
        <v>13</v>
      </c>
      <c r="B16" s="19" t="s">
        <v>234</v>
      </c>
    </row>
    <row r="17" spans="1:2" ht="13.5">
      <c r="A17" s="19">
        <v>14</v>
      </c>
      <c r="B17" s="19" t="s">
        <v>235</v>
      </c>
    </row>
  </sheetData>
  <sheetProtection sheet="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bsgifu</dc:creator>
  <cp:keywords/>
  <dc:description/>
  <cp:lastModifiedBy>seiya</cp:lastModifiedBy>
  <cp:lastPrinted>2015-10-14T02:36:51Z</cp:lastPrinted>
  <dcterms:created xsi:type="dcterms:W3CDTF">2011-08-25T06:32:22Z</dcterms:created>
  <dcterms:modified xsi:type="dcterms:W3CDTF">2019-09-14T08:45:02Z</dcterms:modified>
  <cp:category/>
  <cp:version/>
  <cp:contentType/>
  <cp:contentStatus/>
</cp:coreProperties>
</file>